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DS ĐI KHO BẠC" sheetId="4" r:id="rId1"/>
    <sheet name="TH HK1" sheetId="5" r:id="rId2"/>
    <sheet name="DS tiền mặt" sheetId="6" r:id="rId3"/>
    <sheet name="Sheet2" sheetId="8" r:id="rId4"/>
    <sheet name="DS Tiền ck" sheetId="7" r:id="rId5"/>
  </sheets>
  <definedNames>
    <definedName name="_xlnm.Print_Titles" localSheetId="0">'DS ĐI KHO BẠC'!$8:$8</definedName>
    <definedName name="_xlnm.Print_Titles" localSheetId="1">'TH HK1'!$8:$8</definedName>
  </definedNames>
  <calcPr calcId="152511"/>
</workbook>
</file>

<file path=xl/calcChain.xml><?xml version="1.0" encoding="utf-8"?>
<calcChain xmlns="http://schemas.openxmlformats.org/spreadsheetml/2006/main">
  <c r="N10" i="7" l="1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9" i="7"/>
  <c r="I36" i="7" l="1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38" i="5" s="1"/>
  <c r="I35" i="4"/>
  <c r="I37" i="7" l="1"/>
  <c r="I9" i="6"/>
  <c r="I10" i="6" s="1"/>
  <c r="I29" i="4" l="1"/>
  <c r="I23" i="4" l="1"/>
  <c r="I25" i="4"/>
  <c r="I27" i="4"/>
  <c r="I28" i="4"/>
  <c r="I30" i="4"/>
  <c r="I31" i="4"/>
  <c r="I26" i="4"/>
  <c r="I32" i="4"/>
  <c r="I33" i="4"/>
  <c r="I34" i="4"/>
  <c r="I36" i="4"/>
  <c r="I37" i="4"/>
  <c r="I22" i="4"/>
  <c r="I21" i="4"/>
  <c r="I20" i="4"/>
  <c r="I19" i="4"/>
  <c r="I24" i="4"/>
  <c r="I18" i="4" l="1"/>
  <c r="I17" i="4"/>
  <c r="I16" i="4"/>
  <c r="I15" i="4"/>
  <c r="I14" i="4"/>
  <c r="I13" i="4"/>
  <c r="I12" i="4"/>
  <c r="I11" i="4"/>
  <c r="I10" i="4"/>
  <c r="I9" i="4"/>
  <c r="I38" i="4" l="1"/>
</calcChain>
</file>

<file path=xl/sharedStrings.xml><?xml version="1.0" encoding="utf-8"?>
<sst xmlns="http://schemas.openxmlformats.org/spreadsheetml/2006/main" count="588" uniqueCount="235">
  <si>
    <t>STT</t>
  </si>
  <si>
    <t>MÃ SSV</t>
  </si>
  <si>
    <t>Họ và tên</t>
  </si>
  <si>
    <t>Lớp đang học</t>
  </si>
  <si>
    <t>Ngày sinh</t>
  </si>
  <si>
    <t>Đối tượng</t>
  </si>
  <si>
    <t>Mức hưởng</t>
  </si>
  <si>
    <t>học phí</t>
  </si>
  <si>
    <t>Ghi chú</t>
  </si>
  <si>
    <t>Con thương binh</t>
  </si>
  <si>
    <t>Nguyễn Thị Thanh Thuý</t>
  </si>
  <si>
    <t>19ĐHQTC2</t>
  </si>
  <si>
    <t>Con bệnh binh</t>
  </si>
  <si>
    <t>Hoàng Diễm Quỳnh</t>
  </si>
  <si>
    <t>19ĐHQTVT1</t>
  </si>
  <si>
    <t>Nguyễn Đan Ngọc</t>
  </si>
  <si>
    <t>19ĐHQTVT03</t>
  </si>
  <si>
    <t>Nguyễn Thanh Lam</t>
  </si>
  <si>
    <t>20CĐTM01</t>
  </si>
  <si>
    <t>Trần Lê Thùy Dương</t>
  </si>
  <si>
    <t>Phan Văn Như Quỳnh</t>
  </si>
  <si>
    <t>21ĐHQT07</t>
  </si>
  <si>
    <t>Nguyễn Huy Thiện</t>
  </si>
  <si>
    <t>21ĐHQT08</t>
  </si>
  <si>
    <t>Trần Lê Duy</t>
  </si>
  <si>
    <t>21ĐHTĐ01</t>
  </si>
  <si>
    <t>Vũ Nguyễn Minh Khuyến</t>
  </si>
  <si>
    <t>21ĐHTT02</t>
  </si>
  <si>
    <t>Mai Quốc Anh</t>
  </si>
  <si>
    <t>21CĐAN01</t>
  </si>
  <si>
    <t>Đã nộp HS online,Thiếu hồ sơ giấy</t>
  </si>
  <si>
    <t>Ngân Thị Lệ</t>
  </si>
  <si>
    <t>19ĐHQTDL</t>
  </si>
  <si>
    <t>Trần Thị Thúy Vy</t>
  </si>
  <si>
    <t>20ĐHQT05</t>
  </si>
  <si>
    <t>Dân tộc thiểu số thuộc hộ Cận Nghèo</t>
  </si>
  <si>
    <t>Dân tộc thiểu số thuộc xã Khu vực 3 vùng dân tộc và miền núi</t>
  </si>
  <si>
    <t>Lê Hoàng Mai</t>
  </si>
  <si>
    <t>21ĐHKL01</t>
  </si>
  <si>
    <t>Điểu Thị Lý</t>
  </si>
  <si>
    <t>ngày 21/12/2021 nộp hs</t>
  </si>
  <si>
    <t>Con của người tai nạn lao động</t>
  </si>
  <si>
    <t>Trần Tuấn Khôi</t>
  </si>
  <si>
    <t>19ĐHĐT01</t>
  </si>
  <si>
    <t>Nguyễn Xuân Lộc</t>
  </si>
  <si>
    <t>20CĐKL01</t>
  </si>
  <si>
    <t>Thiếu hồ sơ, không liên hệ được</t>
  </si>
  <si>
    <t xml:space="preserve">Phạm Phương Anh </t>
  </si>
  <si>
    <t>19ĐHQTC01</t>
  </si>
  <si>
    <t>BỘ GIAO THÔNG VẬN TẢI</t>
  </si>
  <si>
    <t>HỌC VIỆN HÀNG KHÔNG VIỆT NAM</t>
  </si>
  <si>
    <t>CỘNG HÒA XÃ HỘI CHỦ NGHĨA VIỆT NAM</t>
  </si>
  <si>
    <t>Mức nhận tiền</t>
  </si>
  <si>
    <t xml:space="preserve">Tổng cộng: </t>
  </si>
  <si>
    <t>TRƯỞNG PHÒNG</t>
  </si>
  <si>
    <t>PHÒNG TS&amp;CTSV</t>
  </si>
  <si>
    <t>Nguyễn Minh Tùng</t>
  </si>
  <si>
    <t>GIÁM ĐỐC</t>
  </si>
  <si>
    <t>Nguyễn Thị Hải Hằng</t>
  </si>
  <si>
    <t>0388461008; Thiếu giấy khai sinh</t>
  </si>
  <si>
    <t>Độc lập - Tự do - Hạnh phúc</t>
  </si>
  <si>
    <t xml:space="preserve">TỔNG HỢP ĐỀ NGHỊ CẤP BÙ TIỀN HỌC PHÍ MIỄN GIẢM  </t>
  </si>
  <si>
    <t>Nguyễn Thị Thương</t>
  </si>
  <si>
    <t>22ĐHTT05</t>
  </si>
  <si>
    <t>Lê Thị Kim Nguyên</t>
  </si>
  <si>
    <t>22ĐHDL02</t>
  </si>
  <si>
    <t>Nguyễn Thị Thảo Mai</t>
  </si>
  <si>
    <t>Nguyễn Thu Hằng</t>
  </si>
  <si>
    <t>22ĐHNA01</t>
  </si>
  <si>
    <t>Nguyễn Vân Nhi</t>
  </si>
  <si>
    <t>22ĐHNA02</t>
  </si>
  <si>
    <t>Nguyễn Hoàng Trung Nguyên</t>
  </si>
  <si>
    <t>22ĐHTT02</t>
  </si>
  <si>
    <t>Ngô Thơm</t>
  </si>
  <si>
    <t>20ĐHQTDL</t>
  </si>
  <si>
    <t>Ksor H' Liên</t>
  </si>
  <si>
    <t>22ĐHQT04</t>
  </si>
  <si>
    <t>Bùi Thị Ngọc Yến</t>
  </si>
  <si>
    <t>22CĐTM02</t>
  </si>
  <si>
    <t>TP. Hồ Chí Minh, ngày     tháng 11 năm 2022</t>
  </si>
  <si>
    <t>Trần Vũ Nhật Luân</t>
  </si>
  <si>
    <t>DANH SÁCH SINH VIÊN ĐƯỢC MIỄN GIẢM HỌC PHÍ NĂM HỌC 2022-2023</t>
  </si>
  <si>
    <t>Sinh viên khuyết tật</t>
  </si>
  <si>
    <t>HỌC KỲ 1 - NĂM HỌC 2022-2023</t>
  </si>
  <si>
    <t>Vi Thị Thái</t>
  </si>
  <si>
    <t>20ĐHQTVT01</t>
  </si>
  <si>
    <t>Số tiền bằng chữ: Hai trăm chín mươi sáu triệu sáu trăm hai mươi tám ngàn hai trăm đồng./.</t>
  </si>
  <si>
    <t>KẾ HOẠCH TÀI CHÍNH</t>
  </si>
  <si>
    <t>Nguyễn Thị Anh Thy</t>
  </si>
  <si>
    <t>Tiền mặt</t>
  </si>
  <si>
    <t>tiền mặt</t>
  </si>
  <si>
    <t>( Đính kèm quyết định số:       /QĐ-HVHK ngày      tháng 11 năm 2022)</t>
  </si>
  <si>
    <t>TP. Hồ Chí Minh, ngày      tháng 11 năm 2022</t>
  </si>
  <si>
    <t>Đỗ Khánh Linh</t>
  </si>
  <si>
    <t>21ĐHQT05</t>
  </si>
  <si>
    <t>Số tiền bằng chữ: Ba trăm không hai triệu ba trăm lẻ tám ngàn bảy trăm đồng./.</t>
  </si>
  <si>
    <t>Số tiền bằng chữ: Ba trăm lẻ hai triệu ba trăm lẻ tám ngàn bảy trăm đồng./.</t>
  </si>
  <si>
    <t xml:space="preserve">DANH SÁCH SINH VIÊN NHẬN TIỀN MIỄN GIẢM HỌC PHÍ </t>
  </si>
  <si>
    <t>HỌC KỲ 1 - NĂM HỌC 2022-2023 ( Tiền mặt)</t>
  </si>
  <si>
    <t>Dấu thời gian</t>
  </si>
  <si>
    <t>Địa chỉ email</t>
  </si>
  <si>
    <t>Mã SSV</t>
  </si>
  <si>
    <t>Ngày tháng năm sinh</t>
  </si>
  <si>
    <t>Số tài khoản ngân hàng</t>
  </si>
  <si>
    <t>CMND/CCCD</t>
  </si>
  <si>
    <t>TÊN NGÂN HÀNG (viết tắt)</t>
  </si>
  <si>
    <t>TÊN CHI NHÁNH NGÂN HÀNG</t>
  </si>
  <si>
    <t>SỐ ĐIỆN THOẠI LIÊN HỆ</t>
  </si>
  <si>
    <t>quynhhquynhh1708@gmail.com</t>
  </si>
  <si>
    <t xml:space="preserve">Hoàng Diễm Quỳnh </t>
  </si>
  <si>
    <t>079301000380</t>
  </si>
  <si>
    <t xml:space="preserve">Vietinbank </t>
  </si>
  <si>
    <t>Chi nhánh 7 TP.HCM</t>
  </si>
  <si>
    <t>0353064239</t>
  </si>
  <si>
    <t>1951010274@vaa.edu.vn</t>
  </si>
  <si>
    <t>074301004488</t>
  </si>
  <si>
    <t>Tân Bình</t>
  </si>
  <si>
    <t>0397889087</t>
  </si>
  <si>
    <t>nguyenngochueminh1203@gmail.com</t>
  </si>
  <si>
    <t>Nguyễn Ngọc Huệ Minh</t>
  </si>
  <si>
    <t>MB bank</t>
  </si>
  <si>
    <t>Chi nhánh Xuân Lộc</t>
  </si>
  <si>
    <t>0916545837</t>
  </si>
  <si>
    <t>2111010039@vaa.edu.vn</t>
  </si>
  <si>
    <t>075203002846</t>
  </si>
  <si>
    <t>Ngân hàng TMCP Á Châu - PGD Long Bình Tân</t>
  </si>
  <si>
    <t>0329483288</t>
  </si>
  <si>
    <t>2051010083@vaa.edu.vn</t>
  </si>
  <si>
    <t>VietinBank</t>
  </si>
  <si>
    <t>Chi nhánh Tân Bình</t>
  </si>
  <si>
    <t>0332930258</t>
  </si>
  <si>
    <t>2153410358@vaa.edu.vn</t>
  </si>
  <si>
    <t>Sacombank chi nhánh Bình Thuận</t>
  </si>
  <si>
    <t>0328626061</t>
  </si>
  <si>
    <t>2051200071@vaa.edu.vn</t>
  </si>
  <si>
    <t>Nguyễn Lê Đức Thắng</t>
  </si>
  <si>
    <t>Vietinbank</t>
  </si>
  <si>
    <t>20 Cộng Hoà - Phường 4 - Quận Tân Bình - Thành phố Hồ Chí Minh</t>
  </si>
  <si>
    <t>0945129072</t>
  </si>
  <si>
    <t>thuonghint@gmai.com</t>
  </si>
  <si>
    <t>033304013049</t>
  </si>
  <si>
    <t>Chi nhánh Hồ Chí Minh</t>
  </si>
  <si>
    <t>0355540498</t>
  </si>
  <si>
    <t>2051010259@vaa.edu.vn</t>
  </si>
  <si>
    <t>Đỗ Thị Kim Yến</t>
  </si>
  <si>
    <t>049302011817</t>
  </si>
  <si>
    <t>Quảng Nam</t>
  </si>
  <si>
    <t>0336202174</t>
  </si>
  <si>
    <t>phanhuquynh5108@gmail.com</t>
  </si>
  <si>
    <t>Chi nhánh khánh hoà</t>
  </si>
  <si>
    <t>0388461008</t>
  </si>
  <si>
    <t xml:space="preserve">Phan Văn Như Quỳnh </t>
  </si>
  <si>
    <t>chi nhánh khánh hoà</t>
  </si>
  <si>
    <t>2154810067@vaa.edu.vn</t>
  </si>
  <si>
    <t>0989469951</t>
  </si>
  <si>
    <t>064203000261</t>
  </si>
  <si>
    <t>MB Bank</t>
  </si>
  <si>
    <t>Ngân hàng Quân Đội MBBank Phòng giao dịch Chư Sê</t>
  </si>
  <si>
    <t>ntiendat1113@gmail.com</t>
  </si>
  <si>
    <t>Nguyễn Tiến Đạt</t>
  </si>
  <si>
    <t>035204000229</t>
  </si>
  <si>
    <t>Techcombank</t>
  </si>
  <si>
    <t>Teachcombank</t>
  </si>
  <si>
    <t>0395046735</t>
  </si>
  <si>
    <t>xuanloc170719@gmail.com</t>
  </si>
  <si>
    <t>BIDV</t>
  </si>
  <si>
    <t>Chi nhánh Đông Sài Gòn</t>
  </si>
  <si>
    <t>0354524732</t>
  </si>
  <si>
    <t>lienksor210@gmail.com</t>
  </si>
  <si>
    <t>064303001867</t>
  </si>
  <si>
    <t xml:space="preserve">AGRIBANK </t>
  </si>
  <si>
    <t>Ngân hàng nông nghiệp và phát triển nông thôn việt nam chi nhánh gia lai</t>
  </si>
  <si>
    <t>0862492885</t>
  </si>
  <si>
    <t>2158420026@vaa.edu.vn</t>
  </si>
  <si>
    <t>0842197297</t>
  </si>
  <si>
    <t>066303010188</t>
  </si>
  <si>
    <t>MB Đăk Lăk</t>
  </si>
  <si>
    <t>vannhinguyen21@gmail.com</t>
  </si>
  <si>
    <t>031304001937</t>
  </si>
  <si>
    <t>Chi nhánh Huyện Kiến Thuỵ Hải Phòng</t>
  </si>
  <si>
    <t>0967573948</t>
  </si>
  <si>
    <t>hangduyen2526@gmail.com</t>
  </si>
  <si>
    <t>031304009707</t>
  </si>
  <si>
    <t>0904275317</t>
  </si>
  <si>
    <t>thuonghint@gmail.com</t>
  </si>
  <si>
    <t>hoangemdv089@gmail.com</t>
  </si>
  <si>
    <t>0399206216</t>
  </si>
  <si>
    <t>083203011558</t>
  </si>
  <si>
    <t>Chi Nhánh Bến Tre</t>
  </si>
  <si>
    <t>2051010391@vaa.edu.vn</t>
  </si>
  <si>
    <t>094202007792</t>
  </si>
  <si>
    <t>20 Đ. Cộng Hòa, Phường 4, Tân Bình, Thành phố Hồ Chí Minh, Việt Nam</t>
  </si>
  <si>
    <t>0342821501</t>
  </si>
  <si>
    <t>trungnguyensd112@gmail.com</t>
  </si>
  <si>
    <t>079204004802</t>
  </si>
  <si>
    <t xml:space="preserve">VietinBank chi nhánh 12 - PGD Lê Thị Riêng </t>
  </si>
  <si>
    <t>0988073818</t>
  </si>
  <si>
    <t>0501 2752 6661</t>
  </si>
  <si>
    <t>Sacombank</t>
  </si>
  <si>
    <t>nhinhit2304@gmail.com</t>
  </si>
  <si>
    <t>Trương Lý Bảo Nhi</t>
  </si>
  <si>
    <t>0908433687</t>
  </si>
  <si>
    <t>079304005456</t>
  </si>
  <si>
    <t>Bình Thạnh</t>
  </si>
  <si>
    <t>1951010046@vaa.edu.vn</t>
  </si>
  <si>
    <t>0121000893939</t>
  </si>
  <si>
    <t>075301020179</t>
  </si>
  <si>
    <t>Vietcombank chi nhánh Đồng Nai</t>
  </si>
  <si>
    <t>0939509068</t>
  </si>
  <si>
    <t>2153410218@vaa.edu.vn</t>
  </si>
  <si>
    <t>048303008079</t>
  </si>
  <si>
    <t>Agribank</t>
  </si>
  <si>
    <t>Cam Le - Da Nang</t>
  </si>
  <si>
    <t>0967583234</t>
  </si>
  <si>
    <t>hnauht.7113@gmail.com</t>
  </si>
  <si>
    <t>Đặng Lê Anh Thư</t>
  </si>
  <si>
    <t>051303009896</t>
  </si>
  <si>
    <t>Chi nhánh Quang Trung Gò Vấp</t>
  </si>
  <si>
    <t>0934600752</t>
  </si>
  <si>
    <t>2153410220@vaa.edu.vn</t>
  </si>
  <si>
    <t>Nông Đặng Nhật Thu</t>
  </si>
  <si>
    <t>8/31/0003</t>
  </si>
  <si>
    <t>006303002554</t>
  </si>
  <si>
    <t>Chi nhánh TP Hồ Chí Minh</t>
  </si>
  <si>
    <t>0334872337</t>
  </si>
  <si>
    <t>SỐ TK NGÂN HÀNG</t>
  </si>
  <si>
    <t>Số tiền bằng chữ: Hai trăm tám mươi tám triệu một trăm hai mươi tám ngàn bảy trăm đồng./.</t>
  </si>
  <si>
    <t>HỌC KỲ I - NĂM HỌC 2022-2023 (chuyển khoản)</t>
  </si>
  <si>
    <t>DANH SÁCH SINH VIÊN ĐƯỢC MIỄN GIẢM HỌC PHÍ THEO DIỆN CHÍNH SÁCH NHÀ NƯỚC</t>
  </si>
  <si>
    <t xml:space="preserve">Sacombank </t>
  </si>
  <si>
    <t>Vietcombank</t>
  </si>
  <si>
    <t>AGRIBANK</t>
  </si>
  <si>
    <t>ACB bank</t>
  </si>
  <si>
    <t>CHI NHÁNH NGÂN HÀNG</t>
  </si>
  <si>
    <t>SĐT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</si>
</sst>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m/d/yyyy\ h:mm:ss"/>
  </numFmts>
  <fonts count="1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3"/>
    </font>
    <font>
      <b/>
      <sz val="13"/>
      <color rgb="FF000000"/>
      <name val="Times New Roman"/>
      <family val="1"/>
      <charset val="163"/>
    </font>
    <font>
      <sz val="13"/>
      <color rgb="FF000000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b/>
      <sz val="16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b/>
      <sz val="18"/>
      <color theme="1"/>
      <name val="Times New Roman"/>
      <family val="1"/>
      <charset val="163"/>
    </font>
    <font>
      <sz val="13"/>
      <name val="Times New Roman"/>
      <family val="1"/>
      <charset val="163"/>
    </font>
    <font>
      <sz val="10"/>
      <color theme="1"/>
      <name val="Calibri"/>
      <scheme val="minor"/>
    </font>
    <font>
      <b/>
      <sz val="14"/>
      <color theme="1"/>
      <name val="Times New Roman"/>
      <family val="1"/>
      <charset val="163"/>
    </font>
    <font>
      <sz val="10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/>
    <xf numFmtId="0" fontId="1" fillId="0" borderId="1" xfId="0" applyFont="1" applyFill="1" applyBorder="1"/>
    <xf numFmtId="164" fontId="4" fillId="0" borderId="1" xfId="1" applyNumberFormat="1" applyFont="1" applyFill="1" applyBorder="1"/>
    <xf numFmtId="164" fontId="1" fillId="0" borderId="1" xfId="0" applyNumberFormat="1" applyFont="1" applyFill="1" applyBorder="1"/>
    <xf numFmtId="49" fontId="4" fillId="0" borderId="1" xfId="0" applyNumberFormat="1" applyFont="1" applyFill="1" applyBorder="1"/>
    <xf numFmtId="0" fontId="6" fillId="0" borderId="1" xfId="0" applyFont="1" applyFill="1" applyBorder="1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4" fillId="0" borderId="0" xfId="1" applyNumberFormat="1" applyFont="1" applyFill="1"/>
    <xf numFmtId="49" fontId="1" fillId="0" borderId="0" xfId="0" applyNumberFormat="1" applyFont="1" applyFill="1"/>
    <xf numFmtId="164" fontId="6" fillId="0" borderId="0" xfId="1" applyNumberFormat="1" applyFont="1" applyFill="1"/>
    <xf numFmtId="49" fontId="6" fillId="0" borderId="0" xfId="0" applyNumberFormat="1" applyFont="1" applyFill="1"/>
    <xf numFmtId="0" fontId="10" fillId="0" borderId="1" xfId="0" applyFont="1" applyFill="1" applyBorder="1"/>
    <xf numFmtId="0" fontId="1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64" fontId="13" fillId="0" borderId="1" xfId="1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/>
    <xf numFmtId="0" fontId="0" fillId="0" borderId="0" xfId="0" applyFont="1" applyAlignment="1"/>
    <xf numFmtId="165" fontId="14" fillId="0" borderId="0" xfId="0" applyNumberFormat="1" applyFont="1" applyAlignment="1"/>
    <xf numFmtId="0" fontId="14" fillId="0" borderId="0" xfId="0" applyFont="1" applyAlignment="1"/>
    <xf numFmtId="14" fontId="14" fillId="0" borderId="0" xfId="0" applyNumberFormat="1" applyFont="1" applyAlignment="1"/>
    <xf numFmtId="0" fontId="14" fillId="0" borderId="0" xfId="0" quotePrefix="1" applyFont="1" applyAlignment="1"/>
    <xf numFmtId="1" fontId="14" fillId="0" borderId="0" xfId="0" applyNumberFormat="1" applyFont="1"/>
    <xf numFmtId="1" fontId="14" fillId="0" borderId="0" xfId="0" applyNumberFormat="1" applyFont="1" applyAlignment="1"/>
    <xf numFmtId="1" fontId="0" fillId="0" borderId="0" xfId="0" applyNumberFormat="1" applyFont="1" applyAlignment="1"/>
    <xf numFmtId="0" fontId="15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/>
    <xf numFmtId="0" fontId="6" fillId="0" borderId="0" xfId="0" applyNumberFormat="1" applyFont="1" applyFill="1"/>
    <xf numFmtId="0" fontId="1" fillId="0" borderId="0" xfId="0" applyNumberFormat="1" applyFont="1" applyFill="1" applyAlignment="1">
      <alignment horizontal="center"/>
    </xf>
    <xf numFmtId="0" fontId="4" fillId="0" borderId="0" xfId="0" applyNumberFormat="1" applyFont="1" applyFill="1"/>
    <xf numFmtId="0" fontId="16" fillId="0" borderId="0" xfId="0" applyFont="1" applyAlignment="1"/>
    <xf numFmtId="0" fontId="0" fillId="0" borderId="0" xfId="0" quotePrefix="1" applyFont="1" applyAlignment="1"/>
    <xf numFmtId="1" fontId="2" fillId="0" borderId="1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1" fontId="6" fillId="0" borderId="0" xfId="0" applyNumberFormat="1" applyFont="1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557212</xdr:colOff>
      <xdr:row>2</xdr:row>
      <xdr:rowOff>0</xdr:rowOff>
    </xdr:from>
    <xdr:to>
      <xdr:col>2</xdr:col>
      <xdr:colOff>1252537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1916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5" name="Straight Connector 4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1962150</xdr:colOff>
      <xdr:row>6</xdr:row>
      <xdr:rowOff>9525</xdr:rowOff>
    </xdr:from>
    <xdr:to>
      <xdr:col>6</xdr:col>
      <xdr:colOff>561975</xdr:colOff>
      <xdr:row>6</xdr:row>
      <xdr:rowOff>9525</xdr:rowOff>
    </xdr:to>
    <xdr:cxnSp macro="">
      <xdr:nvCxnSpPr>
        <xdr:cNvPr id="4" name="Straight Connector 3"/>
        <xdr:cNvCxnSpPr/>
      </xdr:nvCxnSpPr>
      <xdr:spPr>
        <a:xfrm>
          <a:off x="3333750" y="1304925"/>
          <a:ext cx="5248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423862</xdr:colOff>
      <xdr:row>2</xdr:row>
      <xdr:rowOff>0</xdr:rowOff>
    </xdr:from>
    <xdr:to>
      <xdr:col>2</xdr:col>
      <xdr:colOff>1119187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78581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423862</xdr:colOff>
      <xdr:row>2</xdr:row>
      <xdr:rowOff>0</xdr:rowOff>
    </xdr:from>
    <xdr:to>
      <xdr:col>2</xdr:col>
      <xdr:colOff>1119187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78581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8791575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557212</xdr:colOff>
      <xdr:row>2</xdr:row>
      <xdr:rowOff>0</xdr:rowOff>
    </xdr:from>
    <xdr:to>
      <xdr:col>2</xdr:col>
      <xdr:colOff>1252537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19162" y="41910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19050</xdr:rowOff>
    </xdr:from>
    <xdr:to>
      <xdr:col>8</xdr:col>
      <xdr:colOff>1009650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9124950" y="438150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322792</xdr:colOff>
      <xdr:row>6</xdr:row>
      <xdr:rowOff>9525</xdr:rowOff>
    </xdr:from>
    <xdr:to>
      <xdr:col>6</xdr:col>
      <xdr:colOff>609601</xdr:colOff>
      <xdr:row>6</xdr:row>
      <xdr:rowOff>9525</xdr:rowOff>
    </xdr:to>
    <xdr:cxnSp macro="">
      <xdr:nvCxnSpPr>
        <xdr:cNvPr id="6" name="Straight Connector 5"/>
        <xdr:cNvCxnSpPr/>
      </xdr:nvCxnSpPr>
      <xdr:spPr>
        <a:xfrm>
          <a:off x="4979459" y="1311275"/>
          <a:ext cx="3641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sqref="A1:XFD1048576"/>
    </sheetView>
  </sheetViews>
  <sheetFormatPr defaultRowHeight="15" x14ac:dyDescent="0.25"/>
  <cols>
    <col min="1" max="1" width="5.42578125" style="22" bestFit="1" customWidth="1"/>
    <col min="2" max="2" width="15.140625" style="22" customWidth="1"/>
    <col min="3" max="3" width="32.42578125" style="22" customWidth="1"/>
    <col min="4" max="4" width="17" style="22" customWidth="1"/>
    <col min="5" max="5" width="14.85546875" style="22" customWidth="1"/>
    <col min="6" max="6" width="35.42578125" style="22" customWidth="1"/>
    <col min="7" max="7" width="14.7109375" style="34" customWidth="1"/>
    <col min="8" max="8" width="12.28515625" style="22" customWidth="1"/>
    <col min="9" max="9" width="16.5703125" style="22" customWidth="1"/>
    <col min="10" max="10" width="17.5703125" style="35" hidden="1" customWidth="1"/>
    <col min="11" max="11" width="15" style="22" customWidth="1"/>
    <col min="12" max="12" width="14" style="22" bestFit="1" customWidth="1"/>
    <col min="13" max="13" width="12.5703125" style="22" bestFit="1" customWidth="1"/>
    <col min="14" max="16384" width="9.140625" style="22"/>
  </cols>
  <sheetData>
    <row r="1" spans="1:13" ht="16.5" x14ac:dyDescent="0.25">
      <c r="A1" s="42" t="s">
        <v>49</v>
      </c>
      <c r="B1" s="42"/>
      <c r="C1" s="42"/>
      <c r="G1" s="45" t="s">
        <v>51</v>
      </c>
      <c r="H1" s="45"/>
      <c r="I1" s="45"/>
      <c r="J1" s="45"/>
      <c r="K1" s="45"/>
    </row>
    <row r="2" spans="1:13" ht="16.5" x14ac:dyDescent="0.25">
      <c r="A2" s="40" t="s">
        <v>50</v>
      </c>
      <c r="B2" s="40"/>
      <c r="C2" s="40"/>
      <c r="G2" s="45" t="s">
        <v>60</v>
      </c>
      <c r="H2" s="45"/>
      <c r="I2" s="45"/>
      <c r="J2" s="45"/>
      <c r="K2" s="45"/>
    </row>
    <row r="5" spans="1:13" ht="20.25" x14ac:dyDescent="0.3">
      <c r="A5" s="43" t="s">
        <v>81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3" ht="18.75" x14ac:dyDescent="0.3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8" spans="1:13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0" t="s">
        <v>8</v>
      </c>
      <c r="K8" s="20" t="s">
        <v>8</v>
      </c>
    </row>
    <row r="9" spans="1:13" s="13" customFormat="1" ht="35.1" customHeight="1" x14ac:dyDescent="0.25">
      <c r="A9" s="10">
        <v>1</v>
      </c>
      <c r="B9" s="6">
        <v>1951010274</v>
      </c>
      <c r="C9" s="11" t="s">
        <v>10</v>
      </c>
      <c r="D9" s="6" t="s">
        <v>11</v>
      </c>
      <c r="E9" s="12">
        <v>37160</v>
      </c>
      <c r="F9" s="8" t="s">
        <v>12</v>
      </c>
      <c r="G9" s="16">
        <v>15274000</v>
      </c>
      <c r="H9" s="17">
        <v>1</v>
      </c>
      <c r="I9" s="16">
        <f t="shared" ref="I9:I37" si="0">G9*H9</f>
        <v>15274000</v>
      </c>
      <c r="J9" s="18"/>
      <c r="K9" s="19"/>
    </row>
    <row r="10" spans="1:13" s="13" customFormat="1" ht="35.1" customHeight="1" x14ac:dyDescent="0.25">
      <c r="A10" s="5">
        <v>2</v>
      </c>
      <c r="B10" s="6">
        <v>1951010011</v>
      </c>
      <c r="C10" s="11" t="s">
        <v>13</v>
      </c>
      <c r="D10" s="6" t="s">
        <v>14</v>
      </c>
      <c r="E10" s="12">
        <v>37120</v>
      </c>
      <c r="F10" s="8" t="s">
        <v>12</v>
      </c>
      <c r="G10" s="16">
        <v>10115000</v>
      </c>
      <c r="H10" s="17">
        <v>1</v>
      </c>
      <c r="I10" s="16">
        <f t="shared" si="0"/>
        <v>10115000</v>
      </c>
      <c r="J10" s="19"/>
      <c r="K10" s="19"/>
    </row>
    <row r="11" spans="1:13" s="13" customFormat="1" ht="35.1" customHeight="1" x14ac:dyDescent="0.25">
      <c r="A11" s="10">
        <v>3</v>
      </c>
      <c r="B11" s="6">
        <v>1951010384</v>
      </c>
      <c r="C11" s="7" t="s">
        <v>15</v>
      </c>
      <c r="D11" s="8" t="s">
        <v>16</v>
      </c>
      <c r="E11" s="9">
        <v>36971</v>
      </c>
      <c r="F11" s="8" t="s">
        <v>9</v>
      </c>
      <c r="G11" s="15">
        <v>11900000</v>
      </c>
      <c r="H11" s="17">
        <v>1</v>
      </c>
      <c r="I11" s="16">
        <f t="shared" si="0"/>
        <v>11900000</v>
      </c>
      <c r="J11" s="19"/>
      <c r="K11" s="19"/>
    </row>
    <row r="12" spans="1:13" s="13" customFormat="1" ht="35.1" customHeight="1" x14ac:dyDescent="0.25">
      <c r="A12" s="5">
        <v>4</v>
      </c>
      <c r="B12" s="6">
        <v>2011150090</v>
      </c>
      <c r="C12" s="11" t="s">
        <v>17</v>
      </c>
      <c r="D12" s="6" t="s">
        <v>18</v>
      </c>
      <c r="E12" s="12">
        <v>37555</v>
      </c>
      <c r="F12" s="8" t="s">
        <v>9</v>
      </c>
      <c r="G12" s="16">
        <v>7140000</v>
      </c>
      <c r="H12" s="17">
        <v>1</v>
      </c>
      <c r="I12" s="16">
        <f t="shared" si="0"/>
        <v>7140000</v>
      </c>
      <c r="J12" s="19"/>
      <c r="K12" s="19"/>
    </row>
    <row r="13" spans="1:13" s="13" customFormat="1" ht="35.1" customHeight="1" x14ac:dyDescent="0.25">
      <c r="A13" s="10">
        <v>5</v>
      </c>
      <c r="B13" s="6">
        <v>2011150175</v>
      </c>
      <c r="C13" s="7" t="s">
        <v>19</v>
      </c>
      <c r="D13" s="8" t="s">
        <v>18</v>
      </c>
      <c r="E13" s="9">
        <v>37267</v>
      </c>
      <c r="F13" s="8" t="s">
        <v>9</v>
      </c>
      <c r="G13" s="15">
        <v>6206700</v>
      </c>
      <c r="H13" s="17">
        <v>1</v>
      </c>
      <c r="I13" s="16">
        <f t="shared" si="0"/>
        <v>6206700</v>
      </c>
      <c r="J13" s="19"/>
      <c r="K13" s="19"/>
    </row>
    <row r="14" spans="1:13" s="13" customFormat="1" ht="35.1" customHeight="1" x14ac:dyDescent="0.25">
      <c r="A14" s="5">
        <v>6</v>
      </c>
      <c r="B14" s="6">
        <v>2153410310</v>
      </c>
      <c r="C14" s="11" t="s">
        <v>20</v>
      </c>
      <c r="D14" s="6" t="s">
        <v>21</v>
      </c>
      <c r="E14" s="12">
        <v>37843</v>
      </c>
      <c r="F14" s="8" t="s">
        <v>9</v>
      </c>
      <c r="G14" s="15">
        <v>9723000</v>
      </c>
      <c r="H14" s="17">
        <v>1</v>
      </c>
      <c r="I14" s="16">
        <f t="shared" si="0"/>
        <v>9723000</v>
      </c>
      <c r="J14" s="19" t="s">
        <v>59</v>
      </c>
      <c r="K14" s="19"/>
    </row>
    <row r="15" spans="1:13" s="13" customFormat="1" ht="35.1" customHeight="1" x14ac:dyDescent="0.25">
      <c r="A15" s="10">
        <v>7</v>
      </c>
      <c r="B15" s="6">
        <v>2153410358</v>
      </c>
      <c r="C15" s="11" t="s">
        <v>22</v>
      </c>
      <c r="D15" s="6" t="s">
        <v>23</v>
      </c>
      <c r="E15" s="12">
        <v>37711</v>
      </c>
      <c r="F15" s="8" t="s">
        <v>9</v>
      </c>
      <c r="G15" s="16">
        <v>10326000</v>
      </c>
      <c r="H15" s="17">
        <v>1</v>
      </c>
      <c r="I15" s="16">
        <f t="shared" si="0"/>
        <v>10326000</v>
      </c>
      <c r="J15" s="19"/>
      <c r="K15" s="19"/>
    </row>
    <row r="16" spans="1:13" s="13" customFormat="1" ht="35.1" customHeight="1" x14ac:dyDescent="0.25">
      <c r="A16" s="5">
        <v>8</v>
      </c>
      <c r="B16" s="6">
        <v>2105130004</v>
      </c>
      <c r="C16" s="7" t="s">
        <v>24</v>
      </c>
      <c r="D16" s="8" t="s">
        <v>25</v>
      </c>
      <c r="E16" s="9">
        <v>37623</v>
      </c>
      <c r="F16" s="8" t="s">
        <v>9</v>
      </c>
      <c r="G16" s="15">
        <v>10921000</v>
      </c>
      <c r="H16" s="17">
        <v>1</v>
      </c>
      <c r="I16" s="16">
        <f t="shared" si="0"/>
        <v>10921000</v>
      </c>
      <c r="J16" s="19"/>
      <c r="K16" s="19"/>
      <c r="L16" s="21"/>
      <c r="M16" s="21"/>
    </row>
    <row r="17" spans="1:11" s="13" customFormat="1" ht="35.1" customHeight="1" x14ac:dyDescent="0.25">
      <c r="A17" s="10">
        <v>9</v>
      </c>
      <c r="B17" s="6">
        <v>2154810067</v>
      </c>
      <c r="C17" s="11" t="s">
        <v>26</v>
      </c>
      <c r="D17" s="6" t="s">
        <v>27</v>
      </c>
      <c r="E17" s="12">
        <v>37945</v>
      </c>
      <c r="F17" s="8" t="s">
        <v>9</v>
      </c>
      <c r="G17" s="16">
        <v>10318000</v>
      </c>
      <c r="H17" s="17">
        <v>1</v>
      </c>
      <c r="I17" s="16">
        <f t="shared" si="0"/>
        <v>10318000</v>
      </c>
      <c r="J17" s="19"/>
      <c r="K17" s="19"/>
    </row>
    <row r="18" spans="1:11" s="13" customFormat="1" ht="35.1" customHeight="1" x14ac:dyDescent="0.25">
      <c r="A18" s="5">
        <v>10</v>
      </c>
      <c r="B18" s="6">
        <v>2111010039</v>
      </c>
      <c r="C18" s="11" t="s">
        <v>28</v>
      </c>
      <c r="D18" s="6" t="s">
        <v>29</v>
      </c>
      <c r="E18" s="12">
        <v>37707</v>
      </c>
      <c r="F18" s="8" t="s">
        <v>9</v>
      </c>
      <c r="G18" s="16">
        <v>12110000</v>
      </c>
      <c r="H18" s="17">
        <v>1</v>
      </c>
      <c r="I18" s="16">
        <f t="shared" si="0"/>
        <v>12110000</v>
      </c>
      <c r="J18" s="19" t="s">
        <v>30</v>
      </c>
      <c r="K18" s="19"/>
    </row>
    <row r="19" spans="1:11" s="13" customFormat="1" ht="35.1" customHeight="1" x14ac:dyDescent="0.25">
      <c r="A19" s="10">
        <v>11</v>
      </c>
      <c r="B19" s="6">
        <v>2258130090</v>
      </c>
      <c r="C19" s="11" t="s">
        <v>66</v>
      </c>
      <c r="D19" s="6" t="s">
        <v>65</v>
      </c>
      <c r="E19" s="12">
        <v>38168</v>
      </c>
      <c r="F19" s="8" t="s">
        <v>9</v>
      </c>
      <c r="G19" s="16">
        <v>16160000</v>
      </c>
      <c r="H19" s="17">
        <v>1</v>
      </c>
      <c r="I19" s="16">
        <f t="shared" si="0"/>
        <v>16160000</v>
      </c>
      <c r="J19" s="19"/>
      <c r="K19" s="19"/>
    </row>
    <row r="20" spans="1:11" s="13" customFormat="1" ht="35.1" customHeight="1" x14ac:dyDescent="0.25">
      <c r="A20" s="5">
        <v>12</v>
      </c>
      <c r="B20" s="6">
        <v>2252210082</v>
      </c>
      <c r="C20" s="11" t="s">
        <v>69</v>
      </c>
      <c r="D20" s="6" t="s">
        <v>70</v>
      </c>
      <c r="E20" s="12">
        <v>38250</v>
      </c>
      <c r="F20" s="8" t="s">
        <v>9</v>
      </c>
      <c r="G20" s="16">
        <v>14100000</v>
      </c>
      <c r="H20" s="17">
        <v>1</v>
      </c>
      <c r="I20" s="16">
        <f t="shared" si="0"/>
        <v>14100000</v>
      </c>
      <c r="J20" s="19"/>
      <c r="K20" s="19"/>
    </row>
    <row r="21" spans="1:11" s="13" customFormat="1" ht="35.1" customHeight="1" x14ac:dyDescent="0.25">
      <c r="A21" s="10">
        <v>13</v>
      </c>
      <c r="B21" s="6">
        <v>2254810089</v>
      </c>
      <c r="C21" s="11" t="s">
        <v>71</v>
      </c>
      <c r="D21" s="6" t="s">
        <v>72</v>
      </c>
      <c r="E21" s="12">
        <v>38178</v>
      </c>
      <c r="F21" s="8" t="s">
        <v>9</v>
      </c>
      <c r="G21" s="16">
        <v>14670000</v>
      </c>
      <c r="H21" s="17">
        <v>1</v>
      </c>
      <c r="I21" s="16">
        <f t="shared" si="0"/>
        <v>14670000</v>
      </c>
      <c r="J21" s="19"/>
      <c r="K21" s="19"/>
    </row>
    <row r="22" spans="1:11" s="13" customFormat="1" ht="35.1" customHeight="1" x14ac:dyDescent="0.25">
      <c r="A22" s="5">
        <v>14</v>
      </c>
      <c r="B22" s="6">
        <v>2201150052</v>
      </c>
      <c r="C22" s="11" t="s">
        <v>77</v>
      </c>
      <c r="D22" s="6" t="s">
        <v>78</v>
      </c>
      <c r="E22" s="12">
        <v>38240</v>
      </c>
      <c r="F22" s="8" t="s">
        <v>9</v>
      </c>
      <c r="G22" s="16">
        <v>14180000</v>
      </c>
      <c r="H22" s="17">
        <v>1</v>
      </c>
      <c r="I22" s="16">
        <f t="shared" si="0"/>
        <v>14180000</v>
      </c>
      <c r="J22" s="19"/>
      <c r="K22" s="19"/>
    </row>
    <row r="23" spans="1:11" s="13" customFormat="1" ht="35.1" customHeight="1" x14ac:dyDescent="0.25">
      <c r="A23" s="47">
        <v>15</v>
      </c>
      <c r="B23" s="48">
        <v>2201150079</v>
      </c>
      <c r="C23" s="49" t="s">
        <v>80</v>
      </c>
      <c r="D23" s="48" t="s">
        <v>78</v>
      </c>
      <c r="E23" s="50">
        <v>38081</v>
      </c>
      <c r="F23" s="48" t="s">
        <v>9</v>
      </c>
      <c r="G23" s="51">
        <v>14180000</v>
      </c>
      <c r="H23" s="52">
        <v>1</v>
      </c>
      <c r="I23" s="51">
        <f t="shared" si="0"/>
        <v>14180000</v>
      </c>
      <c r="J23" s="53"/>
      <c r="K23" s="53" t="s">
        <v>89</v>
      </c>
    </row>
    <row r="24" spans="1:11" s="13" customFormat="1" ht="35.1" customHeight="1" x14ac:dyDescent="0.25">
      <c r="A24" s="5">
        <v>16</v>
      </c>
      <c r="B24" s="6">
        <v>2254810228</v>
      </c>
      <c r="C24" s="11" t="s">
        <v>62</v>
      </c>
      <c r="D24" s="6" t="s">
        <v>63</v>
      </c>
      <c r="E24" s="12">
        <v>38304</v>
      </c>
      <c r="F24" s="8" t="s">
        <v>82</v>
      </c>
      <c r="G24" s="16">
        <v>14670000</v>
      </c>
      <c r="H24" s="17">
        <v>1</v>
      </c>
      <c r="I24" s="16">
        <f t="shared" si="0"/>
        <v>14670000</v>
      </c>
      <c r="J24" s="19"/>
      <c r="K24" s="19"/>
    </row>
    <row r="25" spans="1:11" s="13" customFormat="1" ht="35.1" customHeight="1" x14ac:dyDescent="0.25">
      <c r="A25" s="10">
        <v>17</v>
      </c>
      <c r="B25" s="6">
        <v>1951010120</v>
      </c>
      <c r="C25" s="11" t="s">
        <v>31</v>
      </c>
      <c r="D25" s="6" t="s">
        <v>32</v>
      </c>
      <c r="E25" s="12">
        <v>36958</v>
      </c>
      <c r="F25" s="8" t="s">
        <v>35</v>
      </c>
      <c r="G25" s="16">
        <v>8485000</v>
      </c>
      <c r="H25" s="17">
        <v>1</v>
      </c>
      <c r="I25" s="16">
        <f t="shared" si="0"/>
        <v>8485000</v>
      </c>
      <c r="J25" s="19"/>
      <c r="K25" s="19"/>
    </row>
    <row r="26" spans="1:11" s="13" customFormat="1" ht="35.1" customHeight="1" x14ac:dyDescent="0.25">
      <c r="A26" s="5">
        <v>18</v>
      </c>
      <c r="B26" s="6">
        <v>1951010261</v>
      </c>
      <c r="C26" s="11" t="s">
        <v>39</v>
      </c>
      <c r="D26" s="6" t="s">
        <v>16</v>
      </c>
      <c r="E26" s="12">
        <v>36605</v>
      </c>
      <c r="F26" s="8" t="s">
        <v>35</v>
      </c>
      <c r="G26" s="16">
        <v>8925000</v>
      </c>
      <c r="H26" s="17">
        <v>1</v>
      </c>
      <c r="I26" s="16">
        <f t="shared" si="0"/>
        <v>8925000</v>
      </c>
      <c r="J26" s="19" t="s">
        <v>40</v>
      </c>
      <c r="K26" s="19"/>
    </row>
    <row r="27" spans="1:11" s="13" customFormat="1" ht="35.1" customHeight="1" x14ac:dyDescent="0.25">
      <c r="A27" s="10">
        <v>19</v>
      </c>
      <c r="B27" s="6">
        <v>2051010296</v>
      </c>
      <c r="C27" s="11" t="s">
        <v>33</v>
      </c>
      <c r="D27" s="6" t="s">
        <v>34</v>
      </c>
      <c r="E27" s="12">
        <v>37517</v>
      </c>
      <c r="F27" s="8" t="s">
        <v>35</v>
      </c>
      <c r="G27" s="16">
        <v>9968000</v>
      </c>
      <c r="H27" s="17">
        <v>1</v>
      </c>
      <c r="I27" s="16">
        <f t="shared" si="0"/>
        <v>9968000</v>
      </c>
      <c r="J27" s="19"/>
      <c r="K27" s="19"/>
    </row>
    <row r="28" spans="1:11" s="13" customFormat="1" ht="35.1" customHeight="1" x14ac:dyDescent="0.25">
      <c r="A28" s="5">
        <v>20</v>
      </c>
      <c r="B28" s="6">
        <v>2051010391</v>
      </c>
      <c r="C28" s="7" t="s">
        <v>73</v>
      </c>
      <c r="D28" s="8" t="s">
        <v>74</v>
      </c>
      <c r="E28" s="9">
        <v>37271</v>
      </c>
      <c r="F28" s="8" t="s">
        <v>35</v>
      </c>
      <c r="G28" s="15">
        <v>12943000</v>
      </c>
      <c r="H28" s="17">
        <v>1</v>
      </c>
      <c r="I28" s="16">
        <f t="shared" si="0"/>
        <v>12943000</v>
      </c>
      <c r="J28" s="19"/>
      <c r="K28" s="19"/>
    </row>
    <row r="29" spans="1:11" s="13" customFormat="1" ht="35.1" customHeight="1" x14ac:dyDescent="0.25">
      <c r="A29" s="10">
        <v>21</v>
      </c>
      <c r="B29" s="6">
        <v>2051010083</v>
      </c>
      <c r="C29" s="7" t="s">
        <v>84</v>
      </c>
      <c r="D29" s="8" t="s">
        <v>85</v>
      </c>
      <c r="E29" s="9">
        <v>37611</v>
      </c>
      <c r="F29" s="8" t="s">
        <v>35</v>
      </c>
      <c r="G29" s="15">
        <v>9520000</v>
      </c>
      <c r="H29" s="17">
        <v>1</v>
      </c>
      <c r="I29" s="16">
        <f t="shared" si="0"/>
        <v>9520000</v>
      </c>
      <c r="J29" s="19"/>
      <c r="K29" s="19"/>
    </row>
    <row r="30" spans="1:11" s="13" customFormat="1" ht="35.1" customHeight="1" x14ac:dyDescent="0.25">
      <c r="A30" s="5">
        <v>22</v>
      </c>
      <c r="B30" s="6">
        <v>2253410355</v>
      </c>
      <c r="C30" s="7" t="s">
        <v>75</v>
      </c>
      <c r="D30" s="8" t="s">
        <v>76</v>
      </c>
      <c r="E30" s="9">
        <v>37673</v>
      </c>
      <c r="F30" s="8" t="s">
        <v>35</v>
      </c>
      <c r="G30" s="15">
        <v>14460000</v>
      </c>
      <c r="H30" s="17">
        <v>1</v>
      </c>
      <c r="I30" s="16">
        <f t="shared" si="0"/>
        <v>14460000</v>
      </c>
      <c r="J30" s="19"/>
      <c r="K30" s="19"/>
    </row>
    <row r="31" spans="1:11" s="13" customFormat="1" ht="35.1" customHeight="1" x14ac:dyDescent="0.25">
      <c r="A31" s="10">
        <v>23</v>
      </c>
      <c r="B31" s="6">
        <v>2158420026</v>
      </c>
      <c r="C31" s="11" t="s">
        <v>37</v>
      </c>
      <c r="D31" s="6" t="s">
        <v>38</v>
      </c>
      <c r="E31" s="12">
        <v>37779</v>
      </c>
      <c r="F31" s="8" t="s">
        <v>36</v>
      </c>
      <c r="G31" s="16">
        <v>13160000</v>
      </c>
      <c r="H31" s="17">
        <v>0.7</v>
      </c>
      <c r="I31" s="16">
        <f t="shared" si="0"/>
        <v>9212000</v>
      </c>
      <c r="J31" s="19"/>
      <c r="K31" s="19"/>
    </row>
    <row r="32" spans="1:11" s="13" customFormat="1" ht="35.1" customHeight="1" x14ac:dyDescent="0.25">
      <c r="A32" s="5">
        <v>24</v>
      </c>
      <c r="B32" s="6">
        <v>1953020039</v>
      </c>
      <c r="C32" s="11" t="s">
        <v>42</v>
      </c>
      <c r="D32" s="6" t="s">
        <v>43</v>
      </c>
      <c r="E32" s="12">
        <v>37023</v>
      </c>
      <c r="F32" s="8" t="s">
        <v>41</v>
      </c>
      <c r="G32" s="16">
        <v>10563000</v>
      </c>
      <c r="H32" s="17">
        <v>0.5</v>
      </c>
      <c r="I32" s="16">
        <f t="shared" si="0"/>
        <v>5281500</v>
      </c>
      <c r="J32" s="19"/>
      <c r="K32" s="19"/>
    </row>
    <row r="33" spans="1:11" s="13" customFormat="1" ht="35.1" customHeight="1" x14ac:dyDescent="0.25">
      <c r="A33" s="10">
        <v>25</v>
      </c>
      <c r="B33" s="6">
        <v>1951010046</v>
      </c>
      <c r="C33" s="11" t="s">
        <v>47</v>
      </c>
      <c r="D33" s="6" t="s">
        <v>48</v>
      </c>
      <c r="E33" s="12">
        <v>37002</v>
      </c>
      <c r="F33" s="8" t="s">
        <v>41</v>
      </c>
      <c r="G33" s="16">
        <v>9520000</v>
      </c>
      <c r="H33" s="17">
        <v>0.5</v>
      </c>
      <c r="I33" s="16">
        <f t="shared" si="0"/>
        <v>4760000</v>
      </c>
      <c r="J33" s="19" t="s">
        <v>30</v>
      </c>
      <c r="K33" s="19"/>
    </row>
    <row r="34" spans="1:11" s="13" customFormat="1" ht="35.1" customHeight="1" x14ac:dyDescent="0.25">
      <c r="A34" s="5">
        <v>26</v>
      </c>
      <c r="B34" s="6">
        <v>2011210048</v>
      </c>
      <c r="C34" s="11" t="s">
        <v>44</v>
      </c>
      <c r="D34" s="6" t="s">
        <v>45</v>
      </c>
      <c r="E34" s="12">
        <v>36559</v>
      </c>
      <c r="F34" s="8" t="s">
        <v>41</v>
      </c>
      <c r="G34" s="16">
        <v>11900000</v>
      </c>
      <c r="H34" s="17">
        <v>0.5</v>
      </c>
      <c r="I34" s="16">
        <f t="shared" si="0"/>
        <v>5950000</v>
      </c>
      <c r="J34" s="19" t="s">
        <v>46</v>
      </c>
      <c r="K34" s="19"/>
    </row>
    <row r="35" spans="1:11" s="13" customFormat="1" ht="35.1" customHeight="1" x14ac:dyDescent="0.25">
      <c r="A35" s="10">
        <v>27</v>
      </c>
      <c r="B35" s="6">
        <v>2153410218</v>
      </c>
      <c r="C35" s="11" t="s">
        <v>93</v>
      </c>
      <c r="D35" s="6" t="s">
        <v>94</v>
      </c>
      <c r="E35" s="12">
        <v>37847</v>
      </c>
      <c r="F35" s="8" t="s">
        <v>41</v>
      </c>
      <c r="G35" s="16">
        <v>11361000</v>
      </c>
      <c r="H35" s="17">
        <v>0.5</v>
      </c>
      <c r="I35" s="16">
        <f t="shared" si="0"/>
        <v>5680500</v>
      </c>
      <c r="J35" s="19"/>
      <c r="K35" s="19"/>
    </row>
    <row r="36" spans="1:11" s="13" customFormat="1" ht="35.1" customHeight="1" x14ac:dyDescent="0.25">
      <c r="A36" s="5">
        <v>28</v>
      </c>
      <c r="B36" s="6">
        <v>2258130089</v>
      </c>
      <c r="C36" s="11" t="s">
        <v>64</v>
      </c>
      <c r="D36" s="6" t="s">
        <v>65</v>
      </c>
      <c r="E36" s="12">
        <v>38347</v>
      </c>
      <c r="F36" s="8" t="s">
        <v>41</v>
      </c>
      <c r="G36" s="16">
        <v>16160000</v>
      </c>
      <c r="H36" s="17">
        <v>0.5</v>
      </c>
      <c r="I36" s="16">
        <f t="shared" si="0"/>
        <v>8080000</v>
      </c>
      <c r="J36" s="19"/>
      <c r="K36" s="19"/>
    </row>
    <row r="37" spans="1:11" s="13" customFormat="1" ht="35.1" customHeight="1" x14ac:dyDescent="0.25">
      <c r="A37" s="10">
        <v>29</v>
      </c>
      <c r="B37" s="6">
        <v>2252210002</v>
      </c>
      <c r="C37" s="11" t="s">
        <v>67</v>
      </c>
      <c r="D37" s="6" t="s">
        <v>68</v>
      </c>
      <c r="E37" s="12">
        <v>38224</v>
      </c>
      <c r="F37" s="8" t="s">
        <v>41</v>
      </c>
      <c r="G37" s="16">
        <v>14100000</v>
      </c>
      <c r="H37" s="17">
        <v>0.5</v>
      </c>
      <c r="I37" s="16">
        <f t="shared" si="0"/>
        <v>7050000</v>
      </c>
      <c r="J37" s="19"/>
      <c r="K37" s="19"/>
    </row>
    <row r="38" spans="1:11" ht="24.95" customHeight="1" x14ac:dyDescent="0.25">
      <c r="A38" s="23"/>
      <c r="B38" s="23"/>
      <c r="C38" s="24" t="s">
        <v>53</v>
      </c>
      <c r="D38" s="23"/>
      <c r="E38" s="23"/>
      <c r="F38" s="23"/>
      <c r="G38" s="25"/>
      <c r="H38" s="23"/>
      <c r="I38" s="26">
        <f>SUM(I9:I37)</f>
        <v>302308700</v>
      </c>
      <c r="J38" s="27"/>
      <c r="K38" s="28"/>
    </row>
    <row r="39" spans="1:11" ht="24.95" customHeight="1" x14ac:dyDescent="0.25">
      <c r="A39" s="23"/>
      <c r="B39" s="23"/>
      <c r="C39" s="36" t="s">
        <v>96</v>
      </c>
      <c r="D39" s="23"/>
      <c r="E39" s="23"/>
      <c r="F39" s="23"/>
      <c r="G39" s="25"/>
      <c r="H39" s="23"/>
      <c r="I39" s="23"/>
      <c r="J39" s="27"/>
      <c r="K39" s="28"/>
    </row>
    <row r="41" spans="1:11" s="29" customFormat="1" ht="16.5" x14ac:dyDescent="0.25">
      <c r="B41" s="40" t="s">
        <v>54</v>
      </c>
      <c r="C41" s="40"/>
      <c r="E41" s="40"/>
      <c r="F41" s="40"/>
      <c r="G41" s="40" t="s">
        <v>57</v>
      </c>
      <c r="H41" s="40"/>
      <c r="I41" s="40"/>
      <c r="J41" s="40"/>
      <c r="K41" s="40"/>
    </row>
    <row r="42" spans="1:11" s="29" customFormat="1" ht="16.5" x14ac:dyDescent="0.25">
      <c r="B42" s="40" t="s">
        <v>55</v>
      </c>
      <c r="C42" s="40"/>
      <c r="E42" s="40"/>
      <c r="F42" s="40"/>
      <c r="G42" s="30"/>
      <c r="H42" s="30"/>
      <c r="I42" s="30"/>
      <c r="J42" s="30"/>
      <c r="K42" s="30"/>
    </row>
    <row r="43" spans="1:11" s="29" customFormat="1" ht="16.5" x14ac:dyDescent="0.25">
      <c r="B43" s="30"/>
      <c r="C43" s="30"/>
      <c r="E43" s="31"/>
      <c r="F43" s="31"/>
      <c r="G43" s="30"/>
      <c r="H43" s="30"/>
      <c r="I43" s="30"/>
      <c r="J43" s="30"/>
      <c r="K43" s="30"/>
    </row>
    <row r="44" spans="1:11" s="29" customFormat="1" ht="16.5" x14ac:dyDescent="0.25">
      <c r="B44" s="30"/>
      <c r="C44" s="30"/>
      <c r="E44" s="31"/>
      <c r="F44" s="31"/>
      <c r="G44" s="30"/>
      <c r="H44" s="30"/>
      <c r="I44" s="30"/>
      <c r="J44" s="30"/>
      <c r="K44" s="30"/>
    </row>
    <row r="45" spans="1:11" s="29" customFormat="1" ht="16.5" x14ac:dyDescent="0.25">
      <c r="B45" s="30"/>
      <c r="C45" s="30"/>
      <c r="E45" s="31"/>
      <c r="F45" s="31"/>
      <c r="G45" s="30"/>
      <c r="H45" s="30"/>
      <c r="I45" s="30"/>
      <c r="J45" s="30"/>
      <c r="K45" s="30"/>
    </row>
    <row r="46" spans="1:11" s="29" customFormat="1" ht="16.5" x14ac:dyDescent="0.25">
      <c r="B46" s="31"/>
      <c r="C46" s="31"/>
      <c r="E46" s="31"/>
      <c r="F46" s="30"/>
      <c r="G46" s="32"/>
      <c r="H46" s="31"/>
      <c r="I46" s="31"/>
      <c r="J46" s="33"/>
    </row>
    <row r="47" spans="1:11" s="29" customFormat="1" ht="16.5" x14ac:dyDescent="0.25">
      <c r="B47" s="31"/>
      <c r="C47" s="31"/>
      <c r="E47" s="31"/>
      <c r="F47" s="30"/>
      <c r="G47" s="32"/>
      <c r="H47" s="31"/>
      <c r="I47" s="31"/>
      <c r="J47" s="33"/>
    </row>
    <row r="48" spans="1:11" s="29" customFormat="1" ht="16.5" x14ac:dyDescent="0.25">
      <c r="B48" s="40" t="s">
        <v>56</v>
      </c>
      <c r="C48" s="40"/>
      <c r="E48" s="40"/>
      <c r="F48" s="40"/>
      <c r="G48" s="32"/>
      <c r="H48" s="40" t="s">
        <v>58</v>
      </c>
      <c r="I48" s="40"/>
      <c r="J48" s="30"/>
    </row>
  </sheetData>
  <mergeCells count="14">
    <mergeCell ref="A1:C1"/>
    <mergeCell ref="A2:C2"/>
    <mergeCell ref="A5:K5"/>
    <mergeCell ref="A6:K6"/>
    <mergeCell ref="G1:K1"/>
    <mergeCell ref="G2:K2"/>
    <mergeCell ref="B48:C48"/>
    <mergeCell ref="H48:I48"/>
    <mergeCell ref="G41:K41"/>
    <mergeCell ref="B42:C42"/>
    <mergeCell ref="E41:F41"/>
    <mergeCell ref="E42:F42"/>
    <mergeCell ref="E48:F48"/>
    <mergeCell ref="B41:C41"/>
  </mergeCells>
  <printOptions horizontalCentered="1"/>
  <pageMargins left="0.2" right="0" top="0.25" bottom="0" header="0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F27" sqref="F27"/>
    </sheetView>
  </sheetViews>
  <sheetFormatPr defaultRowHeight="15" x14ac:dyDescent="0.25"/>
  <cols>
    <col min="1" max="1" width="5.42578125" style="22" bestFit="1" customWidth="1"/>
    <col min="2" max="2" width="15.140625" style="22" customWidth="1"/>
    <col min="3" max="3" width="31.140625" style="22" customWidth="1"/>
    <col min="4" max="4" width="17" style="22" customWidth="1"/>
    <col min="5" max="5" width="14.85546875" style="22" customWidth="1"/>
    <col min="6" max="6" width="38.28515625" style="22" customWidth="1"/>
    <col min="7" max="7" width="14.7109375" style="34" customWidth="1"/>
    <col min="8" max="8" width="12.28515625" style="22" customWidth="1"/>
    <col min="9" max="9" width="16.5703125" style="22" customWidth="1"/>
    <col min="10" max="10" width="17.5703125" style="35" hidden="1" customWidth="1"/>
    <col min="11" max="11" width="14" style="22" customWidth="1"/>
    <col min="12" max="16384" width="9.140625" style="22"/>
  </cols>
  <sheetData>
    <row r="1" spans="1:13" ht="16.5" x14ac:dyDescent="0.25">
      <c r="A1" s="42" t="s">
        <v>49</v>
      </c>
      <c r="B1" s="42"/>
      <c r="C1" s="42"/>
      <c r="G1" s="45" t="s">
        <v>51</v>
      </c>
      <c r="H1" s="45"/>
      <c r="I1" s="45"/>
      <c r="J1" s="45"/>
      <c r="K1" s="45"/>
    </row>
    <row r="2" spans="1:13" ht="16.5" x14ac:dyDescent="0.25">
      <c r="A2" s="40" t="s">
        <v>50</v>
      </c>
      <c r="B2" s="40"/>
      <c r="C2" s="40"/>
      <c r="G2" s="45" t="s">
        <v>60</v>
      </c>
      <c r="H2" s="45"/>
      <c r="I2" s="45"/>
      <c r="J2" s="45"/>
      <c r="K2" s="45"/>
    </row>
    <row r="5" spans="1:13" ht="22.5" x14ac:dyDescent="0.3">
      <c r="A5" s="46" t="s">
        <v>61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3" ht="20.25" x14ac:dyDescent="0.3">
      <c r="A6" s="43" t="s">
        <v>83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8" spans="1:13" s="13" customFormat="1" ht="36" customHeight="1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0" t="s">
        <v>8</v>
      </c>
      <c r="K8" s="20" t="s">
        <v>8</v>
      </c>
    </row>
    <row r="9" spans="1:13" s="13" customFormat="1" ht="24" customHeight="1" x14ac:dyDescent="0.25">
      <c r="A9" s="10">
        <v>1</v>
      </c>
      <c r="B9" s="6">
        <v>1951010274</v>
      </c>
      <c r="C9" s="11" t="s">
        <v>10</v>
      </c>
      <c r="D9" s="6" t="s">
        <v>11</v>
      </c>
      <c r="E9" s="12">
        <v>37160</v>
      </c>
      <c r="F9" s="8" t="s">
        <v>12</v>
      </c>
      <c r="G9" s="16">
        <v>15274000</v>
      </c>
      <c r="H9" s="17">
        <v>1</v>
      </c>
      <c r="I9" s="16">
        <f t="shared" ref="I9:I37" si="0">G9*H9</f>
        <v>15274000</v>
      </c>
      <c r="J9" s="18"/>
      <c r="K9" s="19"/>
    </row>
    <row r="10" spans="1:13" s="13" customFormat="1" ht="24" customHeight="1" x14ac:dyDescent="0.25">
      <c r="A10" s="5">
        <v>2</v>
      </c>
      <c r="B10" s="6">
        <v>1951010011</v>
      </c>
      <c r="C10" s="11" t="s">
        <v>13</v>
      </c>
      <c r="D10" s="6" t="s">
        <v>14</v>
      </c>
      <c r="E10" s="12">
        <v>37120</v>
      </c>
      <c r="F10" s="8" t="s">
        <v>12</v>
      </c>
      <c r="G10" s="16">
        <v>10115000</v>
      </c>
      <c r="H10" s="17">
        <v>1</v>
      </c>
      <c r="I10" s="16">
        <f t="shared" si="0"/>
        <v>10115000</v>
      </c>
      <c r="J10" s="19"/>
      <c r="K10" s="19"/>
    </row>
    <row r="11" spans="1:13" s="13" customFormat="1" ht="24" customHeight="1" x14ac:dyDescent="0.25">
      <c r="A11" s="10">
        <v>3</v>
      </c>
      <c r="B11" s="6">
        <v>1951010384</v>
      </c>
      <c r="C11" s="7" t="s">
        <v>15</v>
      </c>
      <c r="D11" s="8" t="s">
        <v>16</v>
      </c>
      <c r="E11" s="9">
        <v>36971</v>
      </c>
      <c r="F11" s="8" t="s">
        <v>9</v>
      </c>
      <c r="G11" s="15">
        <v>11900000</v>
      </c>
      <c r="H11" s="17">
        <v>1</v>
      </c>
      <c r="I11" s="16">
        <f t="shared" si="0"/>
        <v>11900000</v>
      </c>
      <c r="J11" s="19"/>
      <c r="K11" s="19"/>
    </row>
    <row r="12" spans="1:13" s="13" customFormat="1" ht="24" customHeight="1" x14ac:dyDescent="0.25">
      <c r="A12" s="5">
        <v>4</v>
      </c>
      <c r="B12" s="6">
        <v>2011150090</v>
      </c>
      <c r="C12" s="11" t="s">
        <v>17</v>
      </c>
      <c r="D12" s="6" t="s">
        <v>18</v>
      </c>
      <c r="E12" s="12">
        <v>37555</v>
      </c>
      <c r="F12" s="8" t="s">
        <v>9</v>
      </c>
      <c r="G12" s="16">
        <v>7140000</v>
      </c>
      <c r="H12" s="17">
        <v>1</v>
      </c>
      <c r="I12" s="16">
        <f t="shared" si="0"/>
        <v>7140000</v>
      </c>
      <c r="J12" s="19"/>
      <c r="K12" s="19"/>
    </row>
    <row r="13" spans="1:13" s="13" customFormat="1" ht="24" customHeight="1" x14ac:dyDescent="0.25">
      <c r="A13" s="10">
        <v>5</v>
      </c>
      <c r="B13" s="6">
        <v>2011150175</v>
      </c>
      <c r="C13" s="7" t="s">
        <v>19</v>
      </c>
      <c r="D13" s="8" t="s">
        <v>18</v>
      </c>
      <c r="E13" s="9">
        <v>37267</v>
      </c>
      <c r="F13" s="8" t="s">
        <v>9</v>
      </c>
      <c r="G13" s="15">
        <v>6206700</v>
      </c>
      <c r="H13" s="17">
        <v>1</v>
      </c>
      <c r="I13" s="16">
        <f t="shared" si="0"/>
        <v>6206700</v>
      </c>
      <c r="J13" s="19"/>
      <c r="K13" s="19"/>
    </row>
    <row r="14" spans="1:13" s="13" customFormat="1" ht="24" customHeight="1" x14ac:dyDescent="0.25">
      <c r="A14" s="5">
        <v>6</v>
      </c>
      <c r="B14" s="6">
        <v>2153410310</v>
      </c>
      <c r="C14" s="11" t="s">
        <v>20</v>
      </c>
      <c r="D14" s="6" t="s">
        <v>21</v>
      </c>
      <c r="E14" s="12">
        <v>37843</v>
      </c>
      <c r="F14" s="8" t="s">
        <v>9</v>
      </c>
      <c r="G14" s="15">
        <v>9723000</v>
      </c>
      <c r="H14" s="17">
        <v>1</v>
      </c>
      <c r="I14" s="16">
        <f t="shared" si="0"/>
        <v>9723000</v>
      </c>
      <c r="J14" s="19" t="s">
        <v>59</v>
      </c>
      <c r="K14" s="19"/>
    </row>
    <row r="15" spans="1:13" s="13" customFormat="1" ht="24" customHeight="1" x14ac:dyDescent="0.25">
      <c r="A15" s="10">
        <v>7</v>
      </c>
      <c r="B15" s="6">
        <v>2153410358</v>
      </c>
      <c r="C15" s="11" t="s">
        <v>22</v>
      </c>
      <c r="D15" s="6" t="s">
        <v>23</v>
      </c>
      <c r="E15" s="12">
        <v>37711</v>
      </c>
      <c r="F15" s="8" t="s">
        <v>9</v>
      </c>
      <c r="G15" s="16">
        <v>10326000</v>
      </c>
      <c r="H15" s="17">
        <v>1</v>
      </c>
      <c r="I15" s="16">
        <f t="shared" si="0"/>
        <v>10326000</v>
      </c>
      <c r="J15" s="19"/>
      <c r="K15" s="19"/>
    </row>
    <row r="16" spans="1:13" s="13" customFormat="1" ht="24" customHeight="1" x14ac:dyDescent="0.25">
      <c r="A16" s="5">
        <v>8</v>
      </c>
      <c r="B16" s="6">
        <v>2105130004</v>
      </c>
      <c r="C16" s="7" t="s">
        <v>24</v>
      </c>
      <c r="D16" s="8" t="s">
        <v>25</v>
      </c>
      <c r="E16" s="9">
        <v>37623</v>
      </c>
      <c r="F16" s="8" t="s">
        <v>9</v>
      </c>
      <c r="G16" s="15">
        <v>10921000</v>
      </c>
      <c r="H16" s="17">
        <v>1</v>
      </c>
      <c r="I16" s="16">
        <f t="shared" si="0"/>
        <v>10921000</v>
      </c>
      <c r="J16" s="19"/>
      <c r="K16" s="19"/>
      <c r="L16" s="21"/>
      <c r="M16" s="21"/>
    </row>
    <row r="17" spans="1:11" s="13" customFormat="1" ht="24" customHeight="1" x14ac:dyDescent="0.25">
      <c r="A17" s="10">
        <v>9</v>
      </c>
      <c r="B17" s="6">
        <v>2154810067</v>
      </c>
      <c r="C17" s="11" t="s">
        <v>26</v>
      </c>
      <c r="D17" s="6" t="s">
        <v>27</v>
      </c>
      <c r="E17" s="12">
        <v>37945</v>
      </c>
      <c r="F17" s="8" t="s">
        <v>9</v>
      </c>
      <c r="G17" s="16">
        <v>10318000</v>
      </c>
      <c r="H17" s="17">
        <v>1</v>
      </c>
      <c r="I17" s="16">
        <f t="shared" si="0"/>
        <v>10318000</v>
      </c>
      <c r="J17" s="19"/>
      <c r="K17" s="19"/>
    </row>
    <row r="18" spans="1:11" s="13" customFormat="1" ht="24" customHeight="1" x14ac:dyDescent="0.25">
      <c r="A18" s="5">
        <v>10</v>
      </c>
      <c r="B18" s="6">
        <v>2111010039</v>
      </c>
      <c r="C18" s="11" t="s">
        <v>28</v>
      </c>
      <c r="D18" s="6" t="s">
        <v>29</v>
      </c>
      <c r="E18" s="12">
        <v>37707</v>
      </c>
      <c r="F18" s="8" t="s">
        <v>9</v>
      </c>
      <c r="G18" s="16">
        <v>12110000</v>
      </c>
      <c r="H18" s="17">
        <v>1</v>
      </c>
      <c r="I18" s="16">
        <f t="shared" si="0"/>
        <v>12110000</v>
      </c>
      <c r="J18" s="19" t="s">
        <v>30</v>
      </c>
      <c r="K18" s="19"/>
    </row>
    <row r="19" spans="1:11" s="13" customFormat="1" ht="24" customHeight="1" x14ac:dyDescent="0.25">
      <c r="A19" s="10">
        <v>11</v>
      </c>
      <c r="B19" s="6">
        <v>2258130090</v>
      </c>
      <c r="C19" s="11" t="s">
        <v>66</v>
      </c>
      <c r="D19" s="6" t="s">
        <v>65</v>
      </c>
      <c r="E19" s="12">
        <v>38168</v>
      </c>
      <c r="F19" s="8" t="s">
        <v>9</v>
      </c>
      <c r="G19" s="16">
        <v>16160000</v>
      </c>
      <c r="H19" s="17">
        <v>1</v>
      </c>
      <c r="I19" s="16">
        <f t="shared" si="0"/>
        <v>16160000</v>
      </c>
      <c r="J19" s="19"/>
      <c r="K19" s="19"/>
    </row>
    <row r="20" spans="1:11" s="13" customFormat="1" ht="24" customHeight="1" x14ac:dyDescent="0.25">
      <c r="A20" s="5">
        <v>12</v>
      </c>
      <c r="B20" s="6">
        <v>2252210082</v>
      </c>
      <c r="C20" s="11" t="s">
        <v>69</v>
      </c>
      <c r="D20" s="6" t="s">
        <v>70</v>
      </c>
      <c r="E20" s="12">
        <v>38250</v>
      </c>
      <c r="F20" s="8" t="s">
        <v>9</v>
      </c>
      <c r="G20" s="16">
        <v>14100000</v>
      </c>
      <c r="H20" s="17">
        <v>1</v>
      </c>
      <c r="I20" s="16">
        <f t="shared" si="0"/>
        <v>14100000</v>
      </c>
      <c r="J20" s="19"/>
      <c r="K20" s="19"/>
    </row>
    <row r="21" spans="1:11" s="13" customFormat="1" ht="24" customHeight="1" x14ac:dyDescent="0.25">
      <c r="A21" s="10">
        <v>13</v>
      </c>
      <c r="B21" s="6">
        <v>2254810089</v>
      </c>
      <c r="C21" s="11" t="s">
        <v>71</v>
      </c>
      <c r="D21" s="6" t="s">
        <v>72</v>
      </c>
      <c r="E21" s="12">
        <v>38178</v>
      </c>
      <c r="F21" s="8" t="s">
        <v>9</v>
      </c>
      <c r="G21" s="16">
        <v>14670000</v>
      </c>
      <c r="H21" s="17">
        <v>1</v>
      </c>
      <c r="I21" s="16">
        <f t="shared" si="0"/>
        <v>14670000</v>
      </c>
      <c r="J21" s="19"/>
      <c r="K21" s="19"/>
    </row>
    <row r="22" spans="1:11" s="13" customFormat="1" ht="24" customHeight="1" x14ac:dyDescent="0.25">
      <c r="A22" s="5">
        <v>14</v>
      </c>
      <c r="B22" s="6">
        <v>2201150052</v>
      </c>
      <c r="C22" s="11" t="s">
        <v>77</v>
      </c>
      <c r="D22" s="6" t="s">
        <v>78</v>
      </c>
      <c r="E22" s="12">
        <v>38240</v>
      </c>
      <c r="F22" s="8" t="s">
        <v>9</v>
      </c>
      <c r="G22" s="16">
        <v>14180000</v>
      </c>
      <c r="H22" s="17">
        <v>1</v>
      </c>
      <c r="I22" s="16">
        <f t="shared" si="0"/>
        <v>14180000</v>
      </c>
      <c r="J22" s="19"/>
      <c r="K22" s="19"/>
    </row>
    <row r="23" spans="1:11" s="54" customFormat="1" ht="24" customHeight="1" x14ac:dyDescent="0.25">
      <c r="A23" s="47">
        <v>15</v>
      </c>
      <c r="B23" s="48">
        <v>2201150079</v>
      </c>
      <c r="C23" s="49" t="s">
        <v>80</v>
      </c>
      <c r="D23" s="48" t="s">
        <v>78</v>
      </c>
      <c r="E23" s="50">
        <v>38081</v>
      </c>
      <c r="F23" s="48" t="s">
        <v>9</v>
      </c>
      <c r="G23" s="51">
        <v>14180000</v>
      </c>
      <c r="H23" s="52">
        <v>1</v>
      </c>
      <c r="I23" s="51">
        <f t="shared" si="0"/>
        <v>14180000</v>
      </c>
      <c r="J23" s="53"/>
      <c r="K23" s="53"/>
    </row>
    <row r="24" spans="1:11" s="13" customFormat="1" ht="24" customHeight="1" x14ac:dyDescent="0.25">
      <c r="A24" s="5">
        <v>16</v>
      </c>
      <c r="B24" s="6">
        <v>2254810228</v>
      </c>
      <c r="C24" s="11" t="s">
        <v>62</v>
      </c>
      <c r="D24" s="6" t="s">
        <v>63</v>
      </c>
      <c r="E24" s="12">
        <v>38304</v>
      </c>
      <c r="F24" s="8" t="s">
        <v>82</v>
      </c>
      <c r="G24" s="16">
        <v>14670000</v>
      </c>
      <c r="H24" s="17">
        <v>1</v>
      </c>
      <c r="I24" s="16">
        <f t="shared" si="0"/>
        <v>14670000</v>
      </c>
      <c r="J24" s="19"/>
      <c r="K24" s="19"/>
    </row>
    <row r="25" spans="1:11" s="13" customFormat="1" ht="24" customHeight="1" x14ac:dyDescent="0.25">
      <c r="A25" s="10">
        <v>17</v>
      </c>
      <c r="B25" s="6">
        <v>1951010120</v>
      </c>
      <c r="C25" s="11" t="s">
        <v>31</v>
      </c>
      <c r="D25" s="6" t="s">
        <v>32</v>
      </c>
      <c r="E25" s="12">
        <v>36958</v>
      </c>
      <c r="F25" s="8" t="s">
        <v>35</v>
      </c>
      <c r="G25" s="16">
        <v>8485000</v>
      </c>
      <c r="H25" s="17">
        <v>1</v>
      </c>
      <c r="I25" s="16">
        <f t="shared" si="0"/>
        <v>8485000</v>
      </c>
      <c r="J25" s="19"/>
      <c r="K25" s="19"/>
    </row>
    <row r="26" spans="1:11" s="13" customFormat="1" ht="24" customHeight="1" x14ac:dyDescent="0.25">
      <c r="A26" s="5">
        <v>18</v>
      </c>
      <c r="B26" s="6">
        <v>1951010261</v>
      </c>
      <c r="C26" s="11" t="s">
        <v>39</v>
      </c>
      <c r="D26" s="6" t="s">
        <v>16</v>
      </c>
      <c r="E26" s="12">
        <v>36605</v>
      </c>
      <c r="F26" s="8" t="s">
        <v>35</v>
      </c>
      <c r="G26" s="16">
        <v>8925000</v>
      </c>
      <c r="H26" s="17">
        <v>1</v>
      </c>
      <c r="I26" s="16">
        <f t="shared" si="0"/>
        <v>8925000</v>
      </c>
      <c r="J26" s="19" t="s">
        <v>40</v>
      </c>
      <c r="K26" s="19"/>
    </row>
    <row r="27" spans="1:11" s="13" customFormat="1" ht="24" customHeight="1" x14ac:dyDescent="0.25">
      <c r="A27" s="10">
        <v>19</v>
      </c>
      <c r="B27" s="6">
        <v>2051010296</v>
      </c>
      <c r="C27" s="11" t="s">
        <v>33</v>
      </c>
      <c r="D27" s="6" t="s">
        <v>34</v>
      </c>
      <c r="E27" s="12">
        <v>37517</v>
      </c>
      <c r="F27" s="8" t="s">
        <v>35</v>
      </c>
      <c r="G27" s="16">
        <v>9968000</v>
      </c>
      <c r="H27" s="17">
        <v>1</v>
      </c>
      <c r="I27" s="16">
        <f t="shared" si="0"/>
        <v>9968000</v>
      </c>
      <c r="J27" s="19"/>
      <c r="K27" s="19"/>
    </row>
    <row r="28" spans="1:11" s="13" customFormat="1" ht="24" customHeight="1" x14ac:dyDescent="0.25">
      <c r="A28" s="5">
        <v>20</v>
      </c>
      <c r="B28" s="6">
        <v>2051010391</v>
      </c>
      <c r="C28" s="7" t="s">
        <v>73</v>
      </c>
      <c r="D28" s="8" t="s">
        <v>74</v>
      </c>
      <c r="E28" s="9">
        <v>37271</v>
      </c>
      <c r="F28" s="8" t="s">
        <v>35</v>
      </c>
      <c r="G28" s="15">
        <v>12943000</v>
      </c>
      <c r="H28" s="17">
        <v>1</v>
      </c>
      <c r="I28" s="16">
        <f t="shared" si="0"/>
        <v>12943000</v>
      </c>
      <c r="J28" s="19"/>
      <c r="K28" s="19"/>
    </row>
    <row r="29" spans="1:11" s="13" customFormat="1" ht="24" customHeight="1" x14ac:dyDescent="0.25">
      <c r="A29" s="10">
        <v>21</v>
      </c>
      <c r="B29" s="6">
        <v>2051010083</v>
      </c>
      <c r="C29" s="7" t="s">
        <v>84</v>
      </c>
      <c r="D29" s="8" t="s">
        <v>85</v>
      </c>
      <c r="E29" s="9">
        <v>37611</v>
      </c>
      <c r="F29" s="8" t="s">
        <v>35</v>
      </c>
      <c r="G29" s="15">
        <v>9520000</v>
      </c>
      <c r="H29" s="17">
        <v>1</v>
      </c>
      <c r="I29" s="16">
        <f t="shared" si="0"/>
        <v>9520000</v>
      </c>
      <c r="J29" s="19"/>
      <c r="K29" s="19"/>
    </row>
    <row r="30" spans="1:11" s="13" customFormat="1" ht="24" customHeight="1" x14ac:dyDescent="0.25">
      <c r="A30" s="5">
        <v>22</v>
      </c>
      <c r="B30" s="6">
        <v>2253410355</v>
      </c>
      <c r="C30" s="7" t="s">
        <v>75</v>
      </c>
      <c r="D30" s="8" t="s">
        <v>76</v>
      </c>
      <c r="E30" s="9">
        <v>37673</v>
      </c>
      <c r="F30" s="8" t="s">
        <v>35</v>
      </c>
      <c r="G30" s="15">
        <v>14460000</v>
      </c>
      <c r="H30" s="17">
        <v>1</v>
      </c>
      <c r="I30" s="16">
        <f t="shared" si="0"/>
        <v>14460000</v>
      </c>
      <c r="J30" s="19"/>
      <c r="K30" s="19"/>
    </row>
    <row r="31" spans="1:11" s="13" customFormat="1" ht="40.5" customHeight="1" x14ac:dyDescent="0.25">
      <c r="A31" s="10">
        <v>23</v>
      </c>
      <c r="B31" s="6">
        <v>2158420026</v>
      </c>
      <c r="C31" s="11" t="s">
        <v>37</v>
      </c>
      <c r="D31" s="6" t="s">
        <v>38</v>
      </c>
      <c r="E31" s="12">
        <v>37779</v>
      </c>
      <c r="F31" s="8" t="s">
        <v>36</v>
      </c>
      <c r="G31" s="16">
        <v>13160000</v>
      </c>
      <c r="H31" s="17">
        <v>0.7</v>
      </c>
      <c r="I31" s="16">
        <f t="shared" si="0"/>
        <v>9212000</v>
      </c>
      <c r="J31" s="19"/>
      <c r="K31" s="19"/>
    </row>
    <row r="32" spans="1:11" s="13" customFormat="1" ht="24" customHeight="1" x14ac:dyDescent="0.25">
      <c r="A32" s="5">
        <v>24</v>
      </c>
      <c r="B32" s="6">
        <v>1953020039</v>
      </c>
      <c r="C32" s="11" t="s">
        <v>42</v>
      </c>
      <c r="D32" s="6" t="s">
        <v>43</v>
      </c>
      <c r="E32" s="12">
        <v>37023</v>
      </c>
      <c r="F32" s="8" t="s">
        <v>41</v>
      </c>
      <c r="G32" s="16">
        <v>10563000</v>
      </c>
      <c r="H32" s="17">
        <v>0.5</v>
      </c>
      <c r="I32" s="16">
        <f t="shared" si="0"/>
        <v>5281500</v>
      </c>
      <c r="J32" s="19"/>
      <c r="K32" s="19"/>
    </row>
    <row r="33" spans="1:11" s="13" customFormat="1" ht="24" customHeight="1" x14ac:dyDescent="0.25">
      <c r="A33" s="10">
        <v>25</v>
      </c>
      <c r="B33" s="6">
        <v>1951010046</v>
      </c>
      <c r="C33" s="11" t="s">
        <v>47</v>
      </c>
      <c r="D33" s="6" t="s">
        <v>48</v>
      </c>
      <c r="E33" s="12">
        <v>37002</v>
      </c>
      <c r="F33" s="8" t="s">
        <v>41</v>
      </c>
      <c r="G33" s="16">
        <v>9520000</v>
      </c>
      <c r="H33" s="17">
        <v>0.5</v>
      </c>
      <c r="I33" s="16">
        <f t="shared" si="0"/>
        <v>4760000</v>
      </c>
      <c r="J33" s="19" t="s">
        <v>30</v>
      </c>
      <c r="K33" s="19"/>
    </row>
    <row r="34" spans="1:11" s="13" customFormat="1" ht="24" customHeight="1" x14ac:dyDescent="0.25">
      <c r="A34" s="5">
        <v>26</v>
      </c>
      <c r="B34" s="6">
        <v>2011210048</v>
      </c>
      <c r="C34" s="11" t="s">
        <v>44</v>
      </c>
      <c r="D34" s="6" t="s">
        <v>45</v>
      </c>
      <c r="E34" s="12">
        <v>36559</v>
      </c>
      <c r="F34" s="8" t="s">
        <v>41</v>
      </c>
      <c r="G34" s="16">
        <v>11900000</v>
      </c>
      <c r="H34" s="17">
        <v>0.5</v>
      </c>
      <c r="I34" s="16">
        <f t="shared" si="0"/>
        <v>5950000</v>
      </c>
      <c r="J34" s="19" t="s">
        <v>46</v>
      </c>
      <c r="K34" s="19"/>
    </row>
    <row r="35" spans="1:11" s="13" customFormat="1" ht="24" customHeight="1" x14ac:dyDescent="0.25">
      <c r="A35" s="10">
        <v>27</v>
      </c>
      <c r="B35" s="6">
        <v>2153410218</v>
      </c>
      <c r="C35" s="11" t="s">
        <v>93</v>
      </c>
      <c r="D35" s="6" t="s">
        <v>94</v>
      </c>
      <c r="E35" s="12">
        <v>37847</v>
      </c>
      <c r="F35" s="8" t="s">
        <v>41</v>
      </c>
      <c r="G35" s="16">
        <v>11361000</v>
      </c>
      <c r="H35" s="17">
        <v>0.5</v>
      </c>
      <c r="I35" s="16">
        <f t="shared" si="0"/>
        <v>5680500</v>
      </c>
      <c r="J35" s="19"/>
      <c r="K35" s="19"/>
    </row>
    <row r="36" spans="1:11" s="13" customFormat="1" ht="24" customHeight="1" x14ac:dyDescent="0.25">
      <c r="A36" s="5">
        <v>28</v>
      </c>
      <c r="B36" s="6">
        <v>2258130089</v>
      </c>
      <c r="C36" s="11" t="s">
        <v>64</v>
      </c>
      <c r="D36" s="6" t="s">
        <v>65</v>
      </c>
      <c r="E36" s="12">
        <v>38347</v>
      </c>
      <c r="F36" s="8" t="s">
        <v>41</v>
      </c>
      <c r="G36" s="16">
        <v>16160000</v>
      </c>
      <c r="H36" s="17">
        <v>0.5</v>
      </c>
      <c r="I36" s="16">
        <f t="shared" si="0"/>
        <v>8080000</v>
      </c>
      <c r="J36" s="19"/>
      <c r="K36" s="19"/>
    </row>
    <row r="37" spans="1:11" s="13" customFormat="1" ht="24" customHeight="1" x14ac:dyDescent="0.25">
      <c r="A37" s="10">
        <v>29</v>
      </c>
      <c r="B37" s="6">
        <v>2252210002</v>
      </c>
      <c r="C37" s="11" t="s">
        <v>67</v>
      </c>
      <c r="D37" s="6" t="s">
        <v>68</v>
      </c>
      <c r="E37" s="12">
        <v>38224</v>
      </c>
      <c r="F37" s="8" t="s">
        <v>41</v>
      </c>
      <c r="G37" s="16">
        <v>14100000</v>
      </c>
      <c r="H37" s="17">
        <v>0.5</v>
      </c>
      <c r="I37" s="16">
        <f t="shared" si="0"/>
        <v>7050000</v>
      </c>
      <c r="J37" s="19"/>
      <c r="K37" s="19"/>
    </row>
    <row r="38" spans="1:11" ht="24" customHeight="1" x14ac:dyDescent="0.25">
      <c r="A38" s="23"/>
      <c r="B38" s="23"/>
      <c r="C38" s="24" t="s">
        <v>53</v>
      </c>
      <c r="D38" s="23"/>
      <c r="E38" s="23"/>
      <c r="F38" s="23"/>
      <c r="G38" s="25"/>
      <c r="H38" s="23"/>
      <c r="I38" s="26">
        <f>SUM(I9:I37)</f>
        <v>302308700</v>
      </c>
      <c r="J38" s="27"/>
      <c r="K38" s="28"/>
    </row>
    <row r="39" spans="1:11" ht="24" customHeight="1" x14ac:dyDescent="0.25">
      <c r="A39" s="23"/>
      <c r="B39" s="23"/>
      <c r="C39" s="36" t="s">
        <v>95</v>
      </c>
      <c r="D39" s="23"/>
      <c r="E39" s="23"/>
      <c r="F39" s="23"/>
      <c r="G39" s="25"/>
      <c r="H39" s="23"/>
      <c r="I39" s="23"/>
      <c r="J39" s="27"/>
      <c r="K39" s="28"/>
    </row>
    <row r="41" spans="1:11" s="29" customFormat="1" ht="16.5" x14ac:dyDescent="0.25">
      <c r="G41" s="41" t="s">
        <v>92</v>
      </c>
      <c r="H41" s="41"/>
      <c r="I41" s="41"/>
      <c r="J41" s="41"/>
      <c r="K41" s="41"/>
    </row>
    <row r="42" spans="1:11" s="29" customFormat="1" ht="16.5" x14ac:dyDescent="0.25">
      <c r="B42" s="40" t="s">
        <v>54</v>
      </c>
      <c r="C42" s="40"/>
      <c r="E42" s="40" t="s">
        <v>54</v>
      </c>
      <c r="F42" s="40"/>
      <c r="G42" s="40" t="s">
        <v>57</v>
      </c>
      <c r="H42" s="40"/>
      <c r="I42" s="40"/>
      <c r="J42" s="40"/>
      <c r="K42" s="40"/>
    </row>
    <row r="43" spans="1:11" s="29" customFormat="1" ht="16.5" x14ac:dyDescent="0.25">
      <c r="B43" s="40" t="s">
        <v>55</v>
      </c>
      <c r="C43" s="40"/>
      <c r="E43" s="40" t="s">
        <v>87</v>
      </c>
      <c r="F43" s="40"/>
      <c r="G43" s="39"/>
      <c r="H43" s="39"/>
      <c r="I43" s="39"/>
      <c r="J43" s="39"/>
      <c r="K43" s="39"/>
    </row>
    <row r="44" spans="1:11" s="29" customFormat="1" ht="16.5" x14ac:dyDescent="0.25">
      <c r="B44" s="39"/>
      <c r="C44" s="39"/>
      <c r="E44" s="31"/>
      <c r="F44" s="31"/>
      <c r="G44" s="39"/>
      <c r="H44" s="39"/>
      <c r="I44" s="39"/>
      <c r="J44" s="39"/>
      <c r="K44" s="39"/>
    </row>
    <row r="45" spans="1:11" s="29" customFormat="1" ht="16.5" x14ac:dyDescent="0.25">
      <c r="B45" s="39"/>
      <c r="C45" s="39"/>
      <c r="E45" s="31"/>
      <c r="F45" s="31"/>
      <c r="G45" s="39"/>
      <c r="H45" s="39"/>
      <c r="I45" s="39"/>
      <c r="J45" s="39"/>
      <c r="K45" s="39"/>
    </row>
    <row r="46" spans="1:11" s="29" customFormat="1" ht="16.5" x14ac:dyDescent="0.25">
      <c r="B46" s="39"/>
      <c r="C46" s="39"/>
      <c r="E46" s="31"/>
      <c r="F46" s="31"/>
      <c r="G46" s="39"/>
      <c r="H46" s="39"/>
      <c r="I46" s="39"/>
      <c r="J46" s="39"/>
      <c r="K46" s="39"/>
    </row>
    <row r="47" spans="1:11" s="29" customFormat="1" ht="16.5" x14ac:dyDescent="0.25">
      <c r="B47" s="31"/>
      <c r="C47" s="31"/>
      <c r="E47" s="31"/>
      <c r="F47" s="39"/>
      <c r="G47" s="32"/>
      <c r="H47" s="31"/>
      <c r="I47" s="31"/>
      <c r="J47" s="33"/>
    </row>
    <row r="48" spans="1:11" s="29" customFormat="1" ht="16.5" x14ac:dyDescent="0.25">
      <c r="B48" s="31"/>
      <c r="C48" s="31"/>
      <c r="E48" s="31"/>
      <c r="F48" s="39"/>
      <c r="G48" s="32"/>
      <c r="H48" s="31"/>
      <c r="I48" s="31"/>
      <c r="J48" s="33"/>
    </row>
    <row r="49" spans="2:10" s="29" customFormat="1" ht="16.5" x14ac:dyDescent="0.25">
      <c r="B49" s="40" t="s">
        <v>56</v>
      </c>
      <c r="C49" s="40"/>
      <c r="E49" s="40" t="s">
        <v>88</v>
      </c>
      <c r="F49" s="40"/>
      <c r="G49" s="32"/>
      <c r="H49" s="40" t="s">
        <v>58</v>
      </c>
      <c r="I49" s="40"/>
      <c r="J49" s="39"/>
    </row>
  </sheetData>
  <mergeCells count="15">
    <mergeCell ref="B49:C49"/>
    <mergeCell ref="E49:F49"/>
    <mergeCell ref="H49:I49"/>
    <mergeCell ref="G41:K41"/>
    <mergeCell ref="B42:C42"/>
    <mergeCell ref="E42:F42"/>
    <mergeCell ref="G42:K42"/>
    <mergeCell ref="B43:C43"/>
    <mergeCell ref="E43:F43"/>
    <mergeCell ref="A6:K6"/>
    <mergeCell ref="A1:C1"/>
    <mergeCell ref="G1:K1"/>
    <mergeCell ref="A2:C2"/>
    <mergeCell ref="G2:K2"/>
    <mergeCell ref="A5:K5"/>
  </mergeCells>
  <printOptions horizontalCentered="1"/>
  <pageMargins left="0.2" right="0" top="0.5" bottom="0" header="0" footer="0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100" workbookViewId="0">
      <selection activeCell="F18" sqref="F18"/>
    </sheetView>
  </sheetViews>
  <sheetFormatPr defaultRowHeight="15" x14ac:dyDescent="0.25"/>
  <cols>
    <col min="1" max="1" width="5.42578125" style="22" bestFit="1" customWidth="1"/>
    <col min="2" max="2" width="15.140625" style="22" customWidth="1"/>
    <col min="3" max="3" width="28.5703125" style="22" customWidth="1"/>
    <col min="4" max="4" width="17" style="22" customWidth="1"/>
    <col min="5" max="5" width="14.85546875" style="22" customWidth="1"/>
    <col min="6" max="6" width="34.28515625" style="22" customWidth="1"/>
    <col min="7" max="7" width="14.7109375" style="34" customWidth="1"/>
    <col min="8" max="8" width="12.28515625" style="22" customWidth="1"/>
    <col min="9" max="9" width="16.5703125" style="22" customWidth="1"/>
    <col min="10" max="10" width="17.5703125" style="35" hidden="1" customWidth="1"/>
    <col min="11" max="11" width="14" style="22" customWidth="1"/>
    <col min="12" max="16384" width="9.140625" style="22"/>
  </cols>
  <sheetData>
    <row r="1" spans="1:11" ht="16.5" x14ac:dyDescent="0.25">
      <c r="A1" s="42" t="s">
        <v>49</v>
      </c>
      <c r="B1" s="42"/>
      <c r="C1" s="42"/>
      <c r="G1" s="45" t="s">
        <v>51</v>
      </c>
      <c r="H1" s="45"/>
      <c r="I1" s="45"/>
      <c r="J1" s="45"/>
      <c r="K1" s="45"/>
    </row>
    <row r="2" spans="1:11" ht="16.5" x14ac:dyDescent="0.25">
      <c r="A2" s="40" t="s">
        <v>50</v>
      </c>
      <c r="B2" s="40"/>
      <c r="C2" s="40"/>
      <c r="G2" s="45" t="s">
        <v>60</v>
      </c>
      <c r="H2" s="45"/>
      <c r="I2" s="45"/>
      <c r="J2" s="45"/>
      <c r="K2" s="45"/>
    </row>
    <row r="5" spans="1:11" ht="22.5" x14ac:dyDescent="0.3">
      <c r="A5" s="46" t="s">
        <v>97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20.25" x14ac:dyDescent="0.3">
      <c r="A6" s="43" t="s">
        <v>98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8" spans="1:11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0" t="s">
        <v>8</v>
      </c>
      <c r="K8" s="20" t="s">
        <v>8</v>
      </c>
    </row>
    <row r="9" spans="1:11" s="13" customFormat="1" ht="35.1" customHeight="1" x14ac:dyDescent="0.25">
      <c r="A9" s="10">
        <v>1</v>
      </c>
      <c r="B9" s="6">
        <v>2201150079</v>
      </c>
      <c r="C9" s="11" t="s">
        <v>80</v>
      </c>
      <c r="D9" s="6" t="s">
        <v>78</v>
      </c>
      <c r="E9" s="12">
        <v>38081</v>
      </c>
      <c r="F9" s="6" t="s">
        <v>9</v>
      </c>
      <c r="G9" s="16">
        <v>14180000</v>
      </c>
      <c r="H9" s="17">
        <v>1</v>
      </c>
      <c r="I9" s="16">
        <f t="shared" ref="I9" si="0">G9*H9</f>
        <v>14180000</v>
      </c>
      <c r="J9" s="38"/>
      <c r="K9" s="38" t="s">
        <v>90</v>
      </c>
    </row>
    <row r="10" spans="1:11" ht="16.5" x14ac:dyDescent="0.25">
      <c r="A10" s="23"/>
      <c r="B10" s="23"/>
      <c r="C10" s="24" t="s">
        <v>53</v>
      </c>
      <c r="D10" s="23"/>
      <c r="E10" s="23"/>
      <c r="F10" s="23"/>
      <c r="G10" s="25"/>
      <c r="H10" s="23"/>
      <c r="I10" s="26">
        <f>SUM(I9:I9)</f>
        <v>14180000</v>
      </c>
      <c r="J10" s="27"/>
      <c r="K10" s="28"/>
    </row>
    <row r="11" spans="1:11" ht="16.5" x14ac:dyDescent="0.25">
      <c r="A11" s="23"/>
      <c r="B11" s="23"/>
      <c r="C11" s="36" t="s">
        <v>86</v>
      </c>
      <c r="D11" s="23"/>
      <c r="E11" s="23"/>
      <c r="F11" s="23"/>
      <c r="G11" s="25"/>
      <c r="H11" s="23"/>
      <c r="I11" s="23"/>
      <c r="J11" s="27"/>
      <c r="K11" s="28"/>
    </row>
    <row r="12" spans="1:11" s="29" customFormat="1" ht="16.5" x14ac:dyDescent="0.25">
      <c r="A12" s="22"/>
      <c r="B12" s="22"/>
      <c r="C12" s="22"/>
      <c r="D12" s="22"/>
      <c r="E12" s="22"/>
      <c r="F12" s="22"/>
      <c r="G12" s="34"/>
      <c r="H12" s="22"/>
      <c r="I12" s="22"/>
      <c r="J12" s="35"/>
      <c r="K12" s="22"/>
    </row>
    <row r="13" spans="1:11" s="29" customFormat="1" ht="16.5" x14ac:dyDescent="0.25">
      <c r="G13" s="41" t="s">
        <v>79</v>
      </c>
      <c r="H13" s="41"/>
      <c r="I13" s="41"/>
      <c r="J13" s="41"/>
      <c r="K13" s="41"/>
    </row>
    <row r="14" spans="1:11" s="29" customFormat="1" ht="16.5" x14ac:dyDescent="0.25">
      <c r="B14" s="40" t="s">
        <v>54</v>
      </c>
      <c r="C14" s="40"/>
      <c r="E14" s="40" t="s">
        <v>54</v>
      </c>
      <c r="F14" s="40"/>
      <c r="G14" s="40" t="s">
        <v>57</v>
      </c>
      <c r="H14" s="40"/>
      <c r="I14" s="40"/>
      <c r="J14" s="40"/>
      <c r="K14" s="40"/>
    </row>
    <row r="15" spans="1:11" s="29" customFormat="1" ht="16.5" x14ac:dyDescent="0.25">
      <c r="B15" s="40" t="s">
        <v>55</v>
      </c>
      <c r="C15" s="40"/>
      <c r="E15" s="40" t="s">
        <v>87</v>
      </c>
      <c r="F15" s="40"/>
      <c r="G15" s="37"/>
      <c r="H15" s="37"/>
      <c r="I15" s="37"/>
      <c r="J15" s="37"/>
      <c r="K15" s="37"/>
    </row>
    <row r="16" spans="1:11" s="29" customFormat="1" ht="16.5" x14ac:dyDescent="0.25">
      <c r="B16" s="37"/>
      <c r="C16" s="37"/>
      <c r="E16" s="31"/>
      <c r="F16" s="31"/>
      <c r="G16" s="37"/>
      <c r="H16" s="37"/>
      <c r="I16" s="37"/>
      <c r="J16" s="37"/>
      <c r="K16" s="37"/>
    </row>
    <row r="17" spans="1:11" s="29" customFormat="1" ht="16.5" x14ac:dyDescent="0.25">
      <c r="B17" s="37"/>
      <c r="C17" s="37"/>
      <c r="E17" s="31"/>
      <c r="F17" s="31"/>
      <c r="G17" s="37"/>
      <c r="H17" s="37"/>
      <c r="I17" s="37"/>
      <c r="J17" s="37"/>
      <c r="K17" s="37"/>
    </row>
    <row r="18" spans="1:11" s="29" customFormat="1" ht="16.5" x14ac:dyDescent="0.25">
      <c r="B18" s="37"/>
      <c r="C18" s="37"/>
      <c r="E18" s="31"/>
      <c r="F18" s="31"/>
      <c r="G18" s="37"/>
      <c r="H18" s="37"/>
      <c r="I18" s="37"/>
      <c r="J18" s="37"/>
      <c r="K18" s="37"/>
    </row>
    <row r="19" spans="1:11" s="29" customFormat="1" ht="16.5" x14ac:dyDescent="0.25">
      <c r="B19" s="31"/>
      <c r="C19" s="31"/>
      <c r="E19" s="31"/>
      <c r="F19" s="37"/>
      <c r="G19" s="32"/>
      <c r="H19" s="31"/>
      <c r="I19" s="31"/>
      <c r="J19" s="33"/>
    </row>
    <row r="20" spans="1:11" s="29" customFormat="1" ht="16.5" x14ac:dyDescent="0.25">
      <c r="B20" s="31"/>
      <c r="C20" s="31"/>
      <c r="E20" s="31"/>
      <c r="F20" s="37"/>
      <c r="G20" s="32"/>
      <c r="H20" s="31"/>
      <c r="I20" s="31"/>
      <c r="J20" s="33"/>
    </row>
    <row r="21" spans="1:11" ht="16.5" x14ac:dyDescent="0.25">
      <c r="A21" s="29"/>
      <c r="B21" s="40" t="s">
        <v>56</v>
      </c>
      <c r="C21" s="40"/>
      <c r="D21" s="29"/>
      <c r="E21" s="40" t="s">
        <v>88</v>
      </c>
      <c r="F21" s="40"/>
      <c r="G21" s="32"/>
      <c r="H21" s="40" t="s">
        <v>58</v>
      </c>
      <c r="I21" s="40"/>
      <c r="J21" s="37"/>
      <c r="K21" s="29"/>
    </row>
  </sheetData>
  <mergeCells count="15">
    <mergeCell ref="B21:C21"/>
    <mergeCell ref="E21:F21"/>
    <mergeCell ref="H21:I21"/>
    <mergeCell ref="G13:K13"/>
    <mergeCell ref="B14:C14"/>
    <mergeCell ref="E14:F14"/>
    <mergeCell ref="G14:K14"/>
    <mergeCell ref="B15:C15"/>
    <mergeCell ref="E15:F15"/>
    <mergeCell ref="A6:K6"/>
    <mergeCell ref="A1:C1"/>
    <mergeCell ref="G1:K1"/>
    <mergeCell ref="A2:C2"/>
    <mergeCell ref="G2:K2"/>
    <mergeCell ref="A5:K5"/>
  </mergeCells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F21" sqref="F21"/>
    </sheetView>
  </sheetViews>
  <sheetFormatPr defaultColWidth="12.5703125" defaultRowHeight="15" x14ac:dyDescent="0.25"/>
  <cols>
    <col min="1" max="2" width="18.85546875" style="56" customWidth="1"/>
    <col min="3" max="3" width="18.85546875" style="63" customWidth="1"/>
    <col min="4" max="4" width="23.140625" style="56" customWidth="1"/>
    <col min="5" max="5" width="18.85546875" style="56" customWidth="1"/>
    <col min="6" max="6" width="22.28515625" style="56" customWidth="1"/>
    <col min="7" max="16" width="18.85546875" style="56" customWidth="1"/>
    <col min="17" max="16384" width="12.5703125" style="56"/>
  </cols>
  <sheetData>
    <row r="1" spans="1:10" x14ac:dyDescent="0.25">
      <c r="A1" s="55" t="s">
        <v>99</v>
      </c>
      <c r="B1" s="55" t="s">
        <v>100</v>
      </c>
      <c r="C1" s="61" t="s">
        <v>101</v>
      </c>
      <c r="D1" s="55" t="s">
        <v>2</v>
      </c>
      <c r="E1" s="55" t="s">
        <v>102</v>
      </c>
      <c r="F1" s="55" t="s">
        <v>103</v>
      </c>
      <c r="G1" s="55" t="s">
        <v>104</v>
      </c>
      <c r="H1" s="55" t="s">
        <v>105</v>
      </c>
      <c r="I1" s="55" t="s">
        <v>106</v>
      </c>
      <c r="J1" s="55" t="s">
        <v>107</v>
      </c>
    </row>
    <row r="2" spans="1:10" x14ac:dyDescent="0.25">
      <c r="A2" s="57">
        <v>44873.399417048611</v>
      </c>
      <c r="B2" s="58" t="s">
        <v>108</v>
      </c>
      <c r="C2" s="62">
        <v>1951010011</v>
      </c>
      <c r="D2" s="58" t="s">
        <v>109</v>
      </c>
      <c r="E2" s="59">
        <v>37120</v>
      </c>
      <c r="G2" s="60" t="s">
        <v>110</v>
      </c>
      <c r="H2" s="58" t="s">
        <v>111</v>
      </c>
      <c r="I2" s="58" t="s">
        <v>112</v>
      </c>
      <c r="J2" s="60" t="s">
        <v>113</v>
      </c>
    </row>
    <row r="3" spans="1:10" x14ac:dyDescent="0.25">
      <c r="A3" s="57">
        <v>44873.453566377313</v>
      </c>
      <c r="B3" s="58" t="s">
        <v>114</v>
      </c>
      <c r="C3" s="62">
        <v>1951010274</v>
      </c>
      <c r="D3" s="58" t="s">
        <v>10</v>
      </c>
      <c r="E3" s="59">
        <v>37160</v>
      </c>
      <c r="F3" s="56">
        <v>106872171706</v>
      </c>
      <c r="G3" s="60" t="s">
        <v>115</v>
      </c>
      <c r="H3" s="71" t="s">
        <v>136</v>
      </c>
      <c r="I3" s="58" t="s">
        <v>116</v>
      </c>
      <c r="J3" s="60" t="s">
        <v>117</v>
      </c>
    </row>
    <row r="4" spans="1:10" x14ac:dyDescent="0.25">
      <c r="A4" s="57">
        <v>44873.468572210651</v>
      </c>
      <c r="B4" s="58" t="s">
        <v>118</v>
      </c>
      <c r="C4" s="62">
        <v>2153410393</v>
      </c>
      <c r="D4" s="58" t="s">
        <v>119</v>
      </c>
      <c r="E4" s="59">
        <v>37692</v>
      </c>
      <c r="G4" s="58">
        <v>272968009</v>
      </c>
      <c r="H4" s="58" t="s">
        <v>120</v>
      </c>
      <c r="I4" s="58" t="s">
        <v>121</v>
      </c>
      <c r="J4" s="60" t="s">
        <v>122</v>
      </c>
    </row>
    <row r="5" spans="1:10" x14ac:dyDescent="0.25">
      <c r="A5" s="57">
        <v>44873.511296585653</v>
      </c>
      <c r="B5" s="58" t="s">
        <v>123</v>
      </c>
      <c r="C5" s="62">
        <v>2111010039</v>
      </c>
      <c r="D5" s="58" t="s">
        <v>28</v>
      </c>
      <c r="E5" s="59">
        <v>37707</v>
      </c>
      <c r="G5" s="60" t="s">
        <v>124</v>
      </c>
      <c r="H5" s="71" t="s">
        <v>232</v>
      </c>
      <c r="I5" s="58" t="s">
        <v>125</v>
      </c>
      <c r="J5" s="60" t="s">
        <v>126</v>
      </c>
    </row>
    <row r="6" spans="1:10" x14ac:dyDescent="0.25">
      <c r="A6" s="57">
        <v>44873.533868356477</v>
      </c>
      <c r="B6" s="58" t="s">
        <v>127</v>
      </c>
      <c r="C6" s="62">
        <v>2051010083</v>
      </c>
      <c r="D6" s="58" t="s">
        <v>84</v>
      </c>
      <c r="E6" s="59">
        <v>37611</v>
      </c>
      <c r="G6" s="58">
        <v>241886539</v>
      </c>
      <c r="H6" s="58" t="s">
        <v>128</v>
      </c>
      <c r="I6" s="58" t="s">
        <v>129</v>
      </c>
      <c r="J6" s="60" t="s">
        <v>130</v>
      </c>
    </row>
    <row r="7" spans="1:10" x14ac:dyDescent="0.25">
      <c r="A7" s="57">
        <v>44873.549697361115</v>
      </c>
      <c r="B7" s="58" t="s">
        <v>131</v>
      </c>
      <c r="C7" s="62">
        <v>2153410358</v>
      </c>
      <c r="D7" s="58" t="s">
        <v>22</v>
      </c>
      <c r="E7" s="59">
        <v>37711</v>
      </c>
      <c r="F7" s="56" t="s">
        <v>197</v>
      </c>
      <c r="G7" s="58"/>
      <c r="H7" s="71" t="s">
        <v>229</v>
      </c>
      <c r="I7" s="58" t="s">
        <v>132</v>
      </c>
      <c r="J7" s="60" t="s">
        <v>133</v>
      </c>
    </row>
    <row r="8" spans="1:10" x14ac:dyDescent="0.25">
      <c r="A8" s="57">
        <v>44873.562954374996</v>
      </c>
      <c r="B8" s="58" t="s">
        <v>134</v>
      </c>
      <c r="C8" s="62">
        <v>2051200071</v>
      </c>
      <c r="D8" s="58" t="s">
        <v>135</v>
      </c>
      <c r="E8" s="59">
        <v>37582</v>
      </c>
      <c r="G8" s="58">
        <v>2051200071</v>
      </c>
      <c r="H8" s="58" t="s">
        <v>136</v>
      </c>
      <c r="I8" s="58" t="s">
        <v>137</v>
      </c>
      <c r="J8" s="60" t="s">
        <v>138</v>
      </c>
    </row>
    <row r="9" spans="1:10" x14ac:dyDescent="0.25">
      <c r="A9" s="57">
        <v>44873.573326990736</v>
      </c>
      <c r="B9" s="58" t="s">
        <v>139</v>
      </c>
      <c r="C9" s="62">
        <v>2254810228</v>
      </c>
      <c r="D9" s="58" t="s">
        <v>62</v>
      </c>
      <c r="E9" s="59">
        <v>38304</v>
      </c>
      <c r="F9" s="72" t="s">
        <v>142</v>
      </c>
      <c r="G9" s="60" t="s">
        <v>140</v>
      </c>
      <c r="H9" s="71" t="s">
        <v>120</v>
      </c>
      <c r="I9" s="58" t="s">
        <v>141</v>
      </c>
      <c r="J9" s="60" t="s">
        <v>142</v>
      </c>
    </row>
    <row r="10" spans="1:10" x14ac:dyDescent="0.25">
      <c r="A10" s="57">
        <v>44873.61541633102</v>
      </c>
      <c r="B10" s="58" t="s">
        <v>143</v>
      </c>
      <c r="C10" s="62">
        <v>2051010259</v>
      </c>
      <c r="D10" s="58" t="s">
        <v>144</v>
      </c>
      <c r="E10" s="59">
        <v>37305</v>
      </c>
      <c r="G10" s="60" t="s">
        <v>145</v>
      </c>
      <c r="H10" s="71" t="s">
        <v>230</v>
      </c>
      <c r="I10" s="58" t="s">
        <v>146</v>
      </c>
      <c r="J10" s="60" t="s">
        <v>147</v>
      </c>
    </row>
    <row r="11" spans="1:10" x14ac:dyDescent="0.25">
      <c r="A11" s="57">
        <v>44873.620583055555</v>
      </c>
      <c r="B11" s="58" t="s">
        <v>148</v>
      </c>
      <c r="C11" s="62">
        <v>2153410310</v>
      </c>
      <c r="D11" s="58" t="s">
        <v>20</v>
      </c>
      <c r="E11" s="59">
        <v>37843</v>
      </c>
      <c r="G11" s="58">
        <v>225938579</v>
      </c>
      <c r="H11" s="71" t="s">
        <v>230</v>
      </c>
      <c r="I11" s="58" t="s">
        <v>149</v>
      </c>
      <c r="J11" s="60" t="s">
        <v>150</v>
      </c>
    </row>
    <row r="12" spans="1:10" x14ac:dyDescent="0.25">
      <c r="A12" s="57">
        <v>44873.656338622684</v>
      </c>
      <c r="B12" s="58" t="s">
        <v>143</v>
      </c>
      <c r="C12" s="62">
        <v>2051010259</v>
      </c>
      <c r="D12" s="58" t="s">
        <v>144</v>
      </c>
      <c r="E12" s="59">
        <v>37305</v>
      </c>
      <c r="F12" s="58">
        <v>1014382285</v>
      </c>
      <c r="G12" s="60" t="s">
        <v>145</v>
      </c>
      <c r="H12" s="71" t="s">
        <v>230</v>
      </c>
      <c r="I12" s="58" t="s">
        <v>146</v>
      </c>
      <c r="J12" s="60" t="s">
        <v>147</v>
      </c>
    </row>
    <row r="13" spans="1:10" x14ac:dyDescent="0.25">
      <c r="A13" s="57">
        <v>44873.676470069448</v>
      </c>
      <c r="B13" s="58" t="s">
        <v>148</v>
      </c>
      <c r="C13" s="62">
        <v>2153410310</v>
      </c>
      <c r="D13" s="58" t="s">
        <v>151</v>
      </c>
      <c r="E13" s="59">
        <v>37843</v>
      </c>
      <c r="F13" s="58">
        <v>1016364536</v>
      </c>
      <c r="G13" s="58">
        <v>225938579</v>
      </c>
      <c r="H13" s="71" t="s">
        <v>230</v>
      </c>
      <c r="I13" s="58" t="s">
        <v>152</v>
      </c>
      <c r="J13" s="60" t="s">
        <v>150</v>
      </c>
    </row>
    <row r="14" spans="1:10" x14ac:dyDescent="0.25">
      <c r="A14" s="57">
        <v>44873.747755474542</v>
      </c>
      <c r="B14" s="58" t="s">
        <v>153</v>
      </c>
      <c r="C14" s="62">
        <v>2154810067</v>
      </c>
      <c r="D14" s="58" t="s">
        <v>26</v>
      </c>
      <c r="E14" s="59">
        <v>37945</v>
      </c>
      <c r="F14" s="60" t="s">
        <v>154</v>
      </c>
      <c r="G14" s="60" t="s">
        <v>155</v>
      </c>
      <c r="H14" s="58" t="s">
        <v>156</v>
      </c>
      <c r="I14" s="58" t="s">
        <v>157</v>
      </c>
      <c r="J14" s="60" t="s">
        <v>154</v>
      </c>
    </row>
    <row r="15" spans="1:10" x14ac:dyDescent="0.25">
      <c r="A15" s="57">
        <v>44873.987003344911</v>
      </c>
      <c r="B15" s="58" t="s">
        <v>158</v>
      </c>
      <c r="C15" s="62">
        <v>2254810069</v>
      </c>
      <c r="D15" s="58" t="s">
        <v>159</v>
      </c>
      <c r="E15" s="59">
        <v>38304</v>
      </c>
      <c r="F15" s="58">
        <v>19038904290015</v>
      </c>
      <c r="G15" s="60" t="s">
        <v>160</v>
      </c>
      <c r="H15" s="58" t="s">
        <v>161</v>
      </c>
      <c r="I15" s="58" t="s">
        <v>162</v>
      </c>
      <c r="J15" s="60" t="s">
        <v>163</v>
      </c>
    </row>
    <row r="16" spans="1:10" x14ac:dyDescent="0.25">
      <c r="A16" s="57">
        <v>44873.989094398145</v>
      </c>
      <c r="B16" s="58" t="s">
        <v>164</v>
      </c>
      <c r="C16" s="62">
        <v>2011210048</v>
      </c>
      <c r="D16" s="58" t="s">
        <v>44</v>
      </c>
      <c r="E16" s="59">
        <v>36559</v>
      </c>
      <c r="F16" s="58">
        <v>31410003663773</v>
      </c>
      <c r="G16" s="58">
        <v>276098406</v>
      </c>
      <c r="H16" s="58" t="s">
        <v>165</v>
      </c>
      <c r="I16" s="58" t="s">
        <v>166</v>
      </c>
      <c r="J16" s="60" t="s">
        <v>167</v>
      </c>
    </row>
    <row r="17" spans="1:10" x14ac:dyDescent="0.25">
      <c r="A17" s="57">
        <v>44873.990372986111</v>
      </c>
      <c r="B17" s="58" t="s">
        <v>168</v>
      </c>
      <c r="C17" s="62">
        <v>2253410355</v>
      </c>
      <c r="D17" s="58" t="s">
        <v>75</v>
      </c>
      <c r="E17" s="59">
        <v>37673</v>
      </c>
      <c r="F17" s="58">
        <v>5023205197289</v>
      </c>
      <c r="G17" s="60" t="s">
        <v>169</v>
      </c>
      <c r="H17" s="58" t="s">
        <v>170</v>
      </c>
      <c r="I17" s="58" t="s">
        <v>171</v>
      </c>
      <c r="J17" s="60" t="s">
        <v>172</v>
      </c>
    </row>
    <row r="18" spans="1:10" x14ac:dyDescent="0.25">
      <c r="A18" s="57">
        <v>44874.417155289353</v>
      </c>
      <c r="B18" s="58" t="s">
        <v>173</v>
      </c>
      <c r="C18" s="62">
        <v>2158420026</v>
      </c>
      <c r="D18" s="58" t="s">
        <v>37</v>
      </c>
      <c r="E18" s="59">
        <v>37779</v>
      </c>
      <c r="F18" s="60" t="s">
        <v>174</v>
      </c>
      <c r="G18" s="60" t="s">
        <v>175</v>
      </c>
      <c r="H18" s="58" t="s">
        <v>156</v>
      </c>
      <c r="I18" s="58" t="s">
        <v>176</v>
      </c>
      <c r="J18" s="60" t="s">
        <v>174</v>
      </c>
    </row>
    <row r="19" spans="1:10" x14ac:dyDescent="0.25">
      <c r="A19" s="57">
        <v>44874.460345694446</v>
      </c>
      <c r="B19" s="58" t="s">
        <v>177</v>
      </c>
      <c r="C19" s="62">
        <v>2252210082</v>
      </c>
      <c r="D19" s="58" t="s">
        <v>69</v>
      </c>
      <c r="E19" s="59">
        <v>38250</v>
      </c>
      <c r="F19" s="58">
        <v>2109205202330</v>
      </c>
      <c r="G19" s="60" t="s">
        <v>178</v>
      </c>
      <c r="H19" s="71" t="s">
        <v>231</v>
      </c>
      <c r="I19" s="58" t="s">
        <v>179</v>
      </c>
      <c r="J19" s="60" t="s">
        <v>180</v>
      </c>
    </row>
    <row r="20" spans="1:10" x14ac:dyDescent="0.25">
      <c r="A20" s="57">
        <v>44874.526982731477</v>
      </c>
      <c r="B20" s="58" t="s">
        <v>181</v>
      </c>
      <c r="C20" s="62">
        <v>2252210002</v>
      </c>
      <c r="D20" s="58" t="s">
        <v>67</v>
      </c>
      <c r="E20" s="59">
        <v>38224</v>
      </c>
      <c r="F20" s="58">
        <v>200408259999</v>
      </c>
      <c r="G20" s="60" t="s">
        <v>182</v>
      </c>
      <c r="H20" s="58" t="s">
        <v>156</v>
      </c>
      <c r="I20" s="58" t="s">
        <v>156</v>
      </c>
      <c r="J20" s="60" t="s">
        <v>183</v>
      </c>
    </row>
    <row r="21" spans="1:10" x14ac:dyDescent="0.25">
      <c r="A21" s="57">
        <v>44874.84215405093</v>
      </c>
      <c r="B21" s="58" t="s">
        <v>184</v>
      </c>
      <c r="C21" s="62">
        <v>2254810228</v>
      </c>
      <c r="D21" s="58" t="s">
        <v>62</v>
      </c>
      <c r="E21" s="59">
        <v>38304</v>
      </c>
      <c r="F21" s="60" t="s">
        <v>142</v>
      </c>
      <c r="G21" s="60" t="s">
        <v>140</v>
      </c>
      <c r="H21" s="71" t="s">
        <v>156</v>
      </c>
      <c r="I21" s="58" t="s">
        <v>141</v>
      </c>
      <c r="J21" s="60" t="s">
        <v>142</v>
      </c>
    </row>
    <row r="22" spans="1:10" x14ac:dyDescent="0.25">
      <c r="A22" s="57">
        <v>44874.981351909722</v>
      </c>
      <c r="B22" s="58" t="s">
        <v>185</v>
      </c>
      <c r="C22" s="62">
        <v>2105130004</v>
      </c>
      <c r="D22" s="58" t="s">
        <v>24</v>
      </c>
      <c r="E22" s="59">
        <v>37623</v>
      </c>
      <c r="F22" s="60" t="s">
        <v>186</v>
      </c>
      <c r="G22" s="60" t="s">
        <v>187</v>
      </c>
      <c r="H22" s="58" t="s">
        <v>156</v>
      </c>
      <c r="I22" s="58" t="s">
        <v>188</v>
      </c>
      <c r="J22" s="60" t="s">
        <v>186</v>
      </c>
    </row>
    <row r="23" spans="1:10" x14ac:dyDescent="0.25">
      <c r="A23" s="57">
        <v>44875.540297789354</v>
      </c>
      <c r="B23" s="58" t="s">
        <v>189</v>
      </c>
      <c r="C23" s="62">
        <v>2051010391</v>
      </c>
      <c r="D23" s="58" t="s">
        <v>73</v>
      </c>
      <c r="E23" s="59">
        <v>37271</v>
      </c>
      <c r="F23" s="58">
        <v>101872382516</v>
      </c>
      <c r="G23" s="60" t="s">
        <v>190</v>
      </c>
      <c r="H23" s="71" t="s">
        <v>136</v>
      </c>
      <c r="I23" s="58" t="s">
        <v>191</v>
      </c>
      <c r="J23" s="60" t="s">
        <v>192</v>
      </c>
    </row>
    <row r="24" spans="1:10" x14ac:dyDescent="0.25">
      <c r="A24" s="57">
        <v>44875.843961203704</v>
      </c>
      <c r="B24" s="58" t="s">
        <v>193</v>
      </c>
      <c r="C24" s="62">
        <v>2254810089</v>
      </c>
      <c r="D24" s="58" t="s">
        <v>71</v>
      </c>
      <c r="E24" s="59">
        <v>38178</v>
      </c>
      <c r="F24" s="58">
        <v>100877328179</v>
      </c>
      <c r="G24" s="60" t="s">
        <v>194</v>
      </c>
      <c r="H24" s="58" t="s">
        <v>128</v>
      </c>
      <c r="I24" s="58" t="s">
        <v>195</v>
      </c>
      <c r="J24" s="60" t="s">
        <v>196</v>
      </c>
    </row>
    <row r="25" spans="1:10" x14ac:dyDescent="0.25">
      <c r="A25" s="57">
        <v>44876.526373773144</v>
      </c>
      <c r="B25" s="58" t="s">
        <v>131</v>
      </c>
      <c r="C25" s="62">
        <v>2153410358</v>
      </c>
      <c r="D25" s="58" t="s">
        <v>22</v>
      </c>
      <c r="E25" s="59">
        <v>37711</v>
      </c>
      <c r="F25" s="58" t="s">
        <v>197</v>
      </c>
      <c r="G25" s="58">
        <v>261629629</v>
      </c>
      <c r="H25" s="58" t="s">
        <v>198</v>
      </c>
      <c r="I25" s="58" t="s">
        <v>132</v>
      </c>
      <c r="J25" s="60" t="s">
        <v>133</v>
      </c>
    </row>
    <row r="26" spans="1:10" x14ac:dyDescent="0.25">
      <c r="A26" s="57">
        <v>44876.956403703705</v>
      </c>
      <c r="B26" s="58" t="s">
        <v>199</v>
      </c>
      <c r="C26" s="62">
        <v>2258130049</v>
      </c>
      <c r="D26" s="58" t="s">
        <v>200</v>
      </c>
      <c r="E26" s="59">
        <v>38161</v>
      </c>
      <c r="F26" s="60" t="s">
        <v>201</v>
      </c>
      <c r="G26" s="60" t="s">
        <v>202</v>
      </c>
      <c r="H26" s="71" t="s">
        <v>120</v>
      </c>
      <c r="I26" s="58" t="s">
        <v>203</v>
      </c>
      <c r="J26" s="60" t="s">
        <v>201</v>
      </c>
    </row>
    <row r="27" spans="1:10" x14ac:dyDescent="0.25">
      <c r="A27" s="57">
        <v>44877.433410092592</v>
      </c>
      <c r="B27" s="58" t="s">
        <v>114</v>
      </c>
      <c r="C27" s="62">
        <v>1951010274</v>
      </c>
      <c r="D27" s="58" t="s">
        <v>10</v>
      </c>
      <c r="E27" s="59">
        <v>37160</v>
      </c>
      <c r="F27" s="58">
        <v>106872171706</v>
      </c>
      <c r="G27" s="60" t="s">
        <v>115</v>
      </c>
      <c r="H27" s="71" t="s">
        <v>136</v>
      </c>
      <c r="I27" s="58" t="s">
        <v>116</v>
      </c>
      <c r="J27" s="60" t="s">
        <v>117</v>
      </c>
    </row>
    <row r="28" spans="1:10" x14ac:dyDescent="0.25">
      <c r="A28" s="57">
        <v>44878.400661099542</v>
      </c>
      <c r="B28" s="58" t="s">
        <v>181</v>
      </c>
      <c r="C28" s="62">
        <v>2252210002</v>
      </c>
      <c r="D28" s="58" t="s">
        <v>67</v>
      </c>
      <c r="E28" s="59">
        <v>38224</v>
      </c>
      <c r="F28" s="58">
        <v>200408259999</v>
      </c>
      <c r="G28" s="60" t="s">
        <v>182</v>
      </c>
      <c r="H28" s="58" t="s">
        <v>156</v>
      </c>
      <c r="I28" s="58" t="s">
        <v>120</v>
      </c>
      <c r="J28" s="60" t="s">
        <v>183</v>
      </c>
    </row>
    <row r="29" spans="1:10" x14ac:dyDescent="0.25">
      <c r="A29" s="57">
        <v>44878.633973611111</v>
      </c>
      <c r="B29" s="58" t="s">
        <v>127</v>
      </c>
      <c r="C29" s="62">
        <v>2051010083</v>
      </c>
      <c r="D29" s="58" t="s">
        <v>84</v>
      </c>
      <c r="E29" s="59">
        <v>37611</v>
      </c>
      <c r="F29" s="58">
        <v>105872873115</v>
      </c>
      <c r="G29" s="58">
        <v>241886539</v>
      </c>
      <c r="H29" s="58" t="s">
        <v>128</v>
      </c>
      <c r="I29" s="58" t="s">
        <v>129</v>
      </c>
      <c r="J29" s="60" t="s">
        <v>130</v>
      </c>
    </row>
    <row r="30" spans="1:10" x14ac:dyDescent="0.25">
      <c r="A30" s="57">
        <v>44878.707465335647</v>
      </c>
      <c r="B30" s="58" t="s">
        <v>204</v>
      </c>
      <c r="C30" s="62">
        <v>1951010046</v>
      </c>
      <c r="D30" s="58" t="s">
        <v>47</v>
      </c>
      <c r="E30" s="59">
        <v>37002</v>
      </c>
      <c r="F30" s="60" t="s">
        <v>205</v>
      </c>
      <c r="G30" s="60" t="s">
        <v>206</v>
      </c>
      <c r="H30" s="71" t="s">
        <v>230</v>
      </c>
      <c r="I30" s="58" t="s">
        <v>207</v>
      </c>
      <c r="J30" s="60" t="s">
        <v>208</v>
      </c>
    </row>
    <row r="31" spans="1:10" x14ac:dyDescent="0.25">
      <c r="A31" s="57">
        <v>44878.951656469908</v>
      </c>
      <c r="B31" s="58" t="s">
        <v>209</v>
      </c>
      <c r="C31" s="62">
        <v>2153410218</v>
      </c>
      <c r="D31" s="58" t="s">
        <v>93</v>
      </c>
      <c r="E31" s="59">
        <v>37847</v>
      </c>
      <c r="F31" s="58">
        <v>2005206271561</v>
      </c>
      <c r="G31" s="60" t="s">
        <v>210</v>
      </c>
      <c r="H31" s="58" t="s">
        <v>211</v>
      </c>
      <c r="I31" s="58" t="s">
        <v>212</v>
      </c>
      <c r="J31" s="60" t="s">
        <v>213</v>
      </c>
    </row>
    <row r="32" spans="1:10" x14ac:dyDescent="0.25">
      <c r="A32" s="57">
        <v>44879.424401967597</v>
      </c>
      <c r="B32" s="58" t="s">
        <v>214</v>
      </c>
      <c r="C32" s="62">
        <v>2153410211</v>
      </c>
      <c r="D32" s="58" t="s">
        <v>215</v>
      </c>
      <c r="E32" s="59">
        <v>37932</v>
      </c>
      <c r="F32" s="58">
        <v>19037922210014</v>
      </c>
      <c r="G32" s="60" t="s">
        <v>216</v>
      </c>
      <c r="H32" s="58" t="s">
        <v>161</v>
      </c>
      <c r="I32" s="58" t="s">
        <v>217</v>
      </c>
      <c r="J32" s="60" t="s">
        <v>218</v>
      </c>
    </row>
    <row r="33" spans="1:10" x14ac:dyDescent="0.25">
      <c r="A33" s="57">
        <v>44879.427495995369</v>
      </c>
      <c r="B33" s="58" t="s">
        <v>219</v>
      </c>
      <c r="C33" s="62">
        <v>2153410220</v>
      </c>
      <c r="D33" s="58" t="s">
        <v>220</v>
      </c>
      <c r="E33" s="59" t="s">
        <v>221</v>
      </c>
      <c r="F33" s="58">
        <v>6655310803</v>
      </c>
      <c r="G33" s="60" t="s">
        <v>222</v>
      </c>
      <c r="H33" s="58" t="s">
        <v>156</v>
      </c>
      <c r="I33" s="58" t="s">
        <v>223</v>
      </c>
      <c r="J33" s="60" t="s">
        <v>224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5.42578125" style="22" bestFit="1" customWidth="1"/>
    <col min="2" max="2" width="15.140625" style="22" customWidth="1"/>
    <col min="3" max="3" width="32.42578125" style="22" customWidth="1"/>
    <col min="4" max="4" width="17" style="22" customWidth="1"/>
    <col min="5" max="5" width="14.85546875" style="22" customWidth="1"/>
    <col min="6" max="6" width="35.42578125" style="22" customWidth="1"/>
    <col min="7" max="7" width="14.7109375" style="34" customWidth="1"/>
    <col min="8" max="8" width="12.28515625" style="22" customWidth="1"/>
    <col min="9" max="9" width="16.5703125" style="22" customWidth="1"/>
    <col min="10" max="10" width="17.5703125" style="35" hidden="1" customWidth="1"/>
    <col min="11" max="11" width="20.85546875" style="76" customWidth="1"/>
    <col min="12" max="12" width="19.42578125" style="68" customWidth="1"/>
    <col min="13" max="13" width="22.28515625" style="22" customWidth="1"/>
    <col min="14" max="14" width="16.7109375" style="22" customWidth="1"/>
    <col min="15" max="16384" width="9.140625" style="22"/>
  </cols>
  <sheetData>
    <row r="1" spans="1:14" ht="16.5" x14ac:dyDescent="0.25">
      <c r="A1" s="42" t="s">
        <v>49</v>
      </c>
      <c r="B1" s="42"/>
      <c r="C1" s="42"/>
      <c r="G1" s="45" t="s">
        <v>51</v>
      </c>
      <c r="H1" s="45"/>
      <c r="I1" s="45"/>
      <c r="J1" s="45"/>
      <c r="K1" s="45"/>
      <c r="L1" s="45"/>
    </row>
    <row r="2" spans="1:14" ht="16.5" x14ac:dyDescent="0.25">
      <c r="A2" s="40" t="s">
        <v>50</v>
      </c>
      <c r="B2" s="40"/>
      <c r="C2" s="40"/>
      <c r="G2" s="45" t="s">
        <v>60</v>
      </c>
      <c r="H2" s="45"/>
      <c r="I2" s="45"/>
      <c r="J2" s="45"/>
      <c r="K2" s="45"/>
      <c r="L2" s="45"/>
    </row>
    <row r="5" spans="1:14" ht="20.25" x14ac:dyDescent="0.3">
      <c r="A5" s="43" t="s">
        <v>228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4" ht="18.75" x14ac:dyDescent="0.3">
      <c r="A6" s="64" t="s">
        <v>227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8" spans="1:14" s="13" customFormat="1" ht="33" x14ac:dyDescent="0.25">
      <c r="A8" s="1" t="s">
        <v>0</v>
      </c>
      <c r="B8" s="2" t="s">
        <v>1</v>
      </c>
      <c r="C8" s="3" t="s">
        <v>2</v>
      </c>
      <c r="D8" s="2" t="s">
        <v>3</v>
      </c>
      <c r="E8" s="2" t="s">
        <v>4</v>
      </c>
      <c r="F8" s="4" t="s">
        <v>5</v>
      </c>
      <c r="G8" s="14" t="s">
        <v>7</v>
      </c>
      <c r="H8" s="2" t="s">
        <v>6</v>
      </c>
      <c r="I8" s="2" t="s">
        <v>52</v>
      </c>
      <c r="J8" s="20" t="s">
        <v>8</v>
      </c>
      <c r="K8" s="73" t="s">
        <v>104</v>
      </c>
      <c r="L8" s="65" t="s">
        <v>225</v>
      </c>
      <c r="M8" s="4" t="s">
        <v>233</v>
      </c>
      <c r="N8" s="4" t="s">
        <v>234</v>
      </c>
    </row>
    <row r="9" spans="1:14" s="13" customFormat="1" ht="35.1" customHeight="1" x14ac:dyDescent="0.25">
      <c r="A9" s="10">
        <v>1</v>
      </c>
      <c r="B9" s="6">
        <v>1951010274</v>
      </c>
      <c r="C9" s="11" t="s">
        <v>10</v>
      </c>
      <c r="D9" s="6" t="s">
        <v>11</v>
      </c>
      <c r="E9" s="12">
        <v>37160</v>
      </c>
      <c r="F9" s="8" t="s">
        <v>12</v>
      </c>
      <c r="G9" s="16">
        <v>15274000</v>
      </c>
      <c r="H9" s="17">
        <v>1</v>
      </c>
      <c r="I9" s="16">
        <f t="shared" ref="I9:I36" si="0">G9*H9</f>
        <v>15274000</v>
      </c>
      <c r="J9" s="18"/>
      <c r="K9" s="5">
        <f>VLOOKUP(B9,Sheet2!$C$2:$J$33,4,0)</f>
        <v>106872171706</v>
      </c>
      <c r="L9" s="66" t="str">
        <f>VLOOKUP(B9,Sheet2!$C$2:$J$33,5,0)</f>
        <v>074301004488</v>
      </c>
      <c r="M9" s="66" t="str">
        <f>VLOOKUP(B9,Sheet2!$C$2:$J$33,7,0)</f>
        <v>Tân Bình</v>
      </c>
      <c r="N9" s="66" t="str">
        <f>VLOOKUP(B9,Sheet2!$C$2:$J$33,8,0)</f>
        <v>0397889087</v>
      </c>
    </row>
    <row r="10" spans="1:14" s="13" customFormat="1" ht="35.1" customHeight="1" x14ac:dyDescent="0.25">
      <c r="A10" s="5">
        <v>2</v>
      </c>
      <c r="B10" s="6">
        <v>1951010011</v>
      </c>
      <c r="C10" s="11" t="s">
        <v>13</v>
      </c>
      <c r="D10" s="6" t="s">
        <v>14</v>
      </c>
      <c r="E10" s="12">
        <v>37120</v>
      </c>
      <c r="F10" s="8" t="s">
        <v>12</v>
      </c>
      <c r="G10" s="16">
        <v>10115000</v>
      </c>
      <c r="H10" s="17">
        <v>1</v>
      </c>
      <c r="I10" s="16">
        <f t="shared" si="0"/>
        <v>10115000</v>
      </c>
      <c r="J10" s="19"/>
      <c r="K10" s="5">
        <f>VLOOKUP(B10,Sheet2!$C$2:$J$33,4,0)</f>
        <v>0</v>
      </c>
      <c r="L10" s="66" t="str">
        <f>VLOOKUP(B10,Sheet2!$C$2:$J$33,5,0)</f>
        <v>079301000380</v>
      </c>
      <c r="M10" s="66" t="str">
        <f>VLOOKUP(B10,Sheet2!$C$2:$J$33,7,0)</f>
        <v>Chi nhánh 7 TP.HCM</v>
      </c>
      <c r="N10" s="66" t="str">
        <f>VLOOKUP(B10,Sheet2!$C$2:$J$33,8,0)</f>
        <v>0353064239</v>
      </c>
    </row>
    <row r="11" spans="1:14" s="13" customFormat="1" ht="35.1" customHeight="1" x14ac:dyDescent="0.25">
      <c r="A11" s="10">
        <v>3</v>
      </c>
      <c r="B11" s="6">
        <v>1951010384</v>
      </c>
      <c r="C11" s="7" t="s">
        <v>15</v>
      </c>
      <c r="D11" s="8" t="s">
        <v>16</v>
      </c>
      <c r="E11" s="9">
        <v>36971</v>
      </c>
      <c r="F11" s="8" t="s">
        <v>9</v>
      </c>
      <c r="G11" s="15">
        <v>11900000</v>
      </c>
      <c r="H11" s="17">
        <v>1</v>
      </c>
      <c r="I11" s="16">
        <f t="shared" si="0"/>
        <v>11900000</v>
      </c>
      <c r="J11" s="19"/>
      <c r="K11" s="5" t="e">
        <f>VLOOKUP(B11,Sheet2!$C$2:$J$33,4,0)</f>
        <v>#N/A</v>
      </c>
      <c r="L11" s="66" t="e">
        <f>VLOOKUP(B11,Sheet2!$C$2:$J$33,5,0)</f>
        <v>#N/A</v>
      </c>
      <c r="M11" s="66" t="e">
        <f>VLOOKUP(B11,Sheet2!$C$2:$J$33,7,0)</f>
        <v>#N/A</v>
      </c>
      <c r="N11" s="66" t="e">
        <f>VLOOKUP(B11,Sheet2!$C$2:$J$33,8,0)</f>
        <v>#N/A</v>
      </c>
    </row>
    <row r="12" spans="1:14" s="13" customFormat="1" ht="35.1" customHeight="1" x14ac:dyDescent="0.25">
      <c r="A12" s="5">
        <v>4</v>
      </c>
      <c r="B12" s="6">
        <v>2011150090</v>
      </c>
      <c r="C12" s="11" t="s">
        <v>17</v>
      </c>
      <c r="D12" s="6" t="s">
        <v>18</v>
      </c>
      <c r="E12" s="12">
        <v>37555</v>
      </c>
      <c r="F12" s="8" t="s">
        <v>9</v>
      </c>
      <c r="G12" s="16">
        <v>7140000</v>
      </c>
      <c r="H12" s="17">
        <v>1</v>
      </c>
      <c r="I12" s="16">
        <f t="shared" si="0"/>
        <v>7140000</v>
      </c>
      <c r="J12" s="19"/>
      <c r="K12" s="5" t="e">
        <f>VLOOKUP(B12,Sheet2!$C$2:$J$33,4,0)</f>
        <v>#N/A</v>
      </c>
      <c r="L12" s="66" t="e">
        <f>VLOOKUP(B12,Sheet2!$C$2:$J$33,5,0)</f>
        <v>#N/A</v>
      </c>
      <c r="M12" s="66" t="e">
        <f>VLOOKUP(B12,Sheet2!$C$2:$J$33,7,0)</f>
        <v>#N/A</v>
      </c>
      <c r="N12" s="66" t="e">
        <f>VLOOKUP(B12,Sheet2!$C$2:$J$33,8,0)</f>
        <v>#N/A</v>
      </c>
    </row>
    <row r="13" spans="1:14" s="13" customFormat="1" ht="35.1" customHeight="1" x14ac:dyDescent="0.25">
      <c r="A13" s="10">
        <v>5</v>
      </c>
      <c r="B13" s="6">
        <v>2011150175</v>
      </c>
      <c r="C13" s="7" t="s">
        <v>19</v>
      </c>
      <c r="D13" s="8" t="s">
        <v>18</v>
      </c>
      <c r="E13" s="9">
        <v>37267</v>
      </c>
      <c r="F13" s="8" t="s">
        <v>9</v>
      </c>
      <c r="G13" s="15">
        <v>6206700</v>
      </c>
      <c r="H13" s="17">
        <v>1</v>
      </c>
      <c r="I13" s="16">
        <f t="shared" si="0"/>
        <v>6206700</v>
      </c>
      <c r="J13" s="19"/>
      <c r="K13" s="5" t="e">
        <f>VLOOKUP(B13,Sheet2!$C$2:$J$33,4,0)</f>
        <v>#N/A</v>
      </c>
      <c r="L13" s="66" t="e">
        <f>VLOOKUP(B13,Sheet2!$C$2:$J$33,5,0)</f>
        <v>#N/A</v>
      </c>
      <c r="M13" s="66" t="e">
        <f>VLOOKUP(B13,Sheet2!$C$2:$J$33,7,0)</f>
        <v>#N/A</v>
      </c>
      <c r="N13" s="66" t="e">
        <f>VLOOKUP(B13,Sheet2!$C$2:$J$33,8,0)</f>
        <v>#N/A</v>
      </c>
    </row>
    <row r="14" spans="1:14" s="13" customFormat="1" ht="35.1" customHeight="1" x14ac:dyDescent="0.25">
      <c r="A14" s="5">
        <v>6</v>
      </c>
      <c r="B14" s="6">
        <v>2153410310</v>
      </c>
      <c r="C14" s="11" t="s">
        <v>20</v>
      </c>
      <c r="D14" s="6" t="s">
        <v>21</v>
      </c>
      <c r="E14" s="12">
        <v>37843</v>
      </c>
      <c r="F14" s="8" t="s">
        <v>9</v>
      </c>
      <c r="G14" s="15">
        <v>9723000</v>
      </c>
      <c r="H14" s="17">
        <v>1</v>
      </c>
      <c r="I14" s="16">
        <f t="shared" si="0"/>
        <v>9723000</v>
      </c>
      <c r="J14" s="19" t="s">
        <v>59</v>
      </c>
      <c r="K14" s="5">
        <f>VLOOKUP(B14,Sheet2!$C$2:$J$33,4,0)</f>
        <v>0</v>
      </c>
      <c r="L14" s="66">
        <f>VLOOKUP(B14,Sheet2!$C$2:$J$33,5,0)</f>
        <v>225938579</v>
      </c>
      <c r="M14" s="66" t="str">
        <f>VLOOKUP(B14,Sheet2!$C$2:$J$33,7,0)</f>
        <v>Chi nhánh khánh hoà</v>
      </c>
      <c r="N14" s="66" t="str">
        <f>VLOOKUP(B14,Sheet2!$C$2:$J$33,8,0)</f>
        <v>0388461008</v>
      </c>
    </row>
    <row r="15" spans="1:14" s="13" customFormat="1" ht="35.1" customHeight="1" x14ac:dyDescent="0.25">
      <c r="A15" s="10">
        <v>7</v>
      </c>
      <c r="B15" s="6">
        <v>2153410358</v>
      </c>
      <c r="C15" s="11" t="s">
        <v>22</v>
      </c>
      <c r="D15" s="6" t="s">
        <v>23</v>
      </c>
      <c r="E15" s="12">
        <v>37711</v>
      </c>
      <c r="F15" s="8" t="s">
        <v>9</v>
      </c>
      <c r="G15" s="16">
        <v>10326000</v>
      </c>
      <c r="H15" s="17">
        <v>1</v>
      </c>
      <c r="I15" s="16">
        <f t="shared" si="0"/>
        <v>10326000</v>
      </c>
      <c r="J15" s="19"/>
      <c r="K15" s="5" t="str">
        <f>VLOOKUP(B15,Sheet2!$C$2:$J$33,4,0)</f>
        <v>0501 2752 6661</v>
      </c>
      <c r="L15" s="66">
        <f>VLOOKUP(B15,Sheet2!$C$2:$J$33,5,0)</f>
        <v>0</v>
      </c>
      <c r="M15" s="66" t="str">
        <f>VLOOKUP(B15,Sheet2!$C$2:$J$33,7,0)</f>
        <v>Sacombank chi nhánh Bình Thuận</v>
      </c>
      <c r="N15" s="66" t="str">
        <f>VLOOKUP(B15,Sheet2!$C$2:$J$33,8,0)</f>
        <v>0328626061</v>
      </c>
    </row>
    <row r="16" spans="1:14" s="13" customFormat="1" ht="35.1" customHeight="1" x14ac:dyDescent="0.25">
      <c r="A16" s="5">
        <v>8</v>
      </c>
      <c r="B16" s="6">
        <v>2105130004</v>
      </c>
      <c r="C16" s="7" t="s">
        <v>24</v>
      </c>
      <c r="D16" s="8" t="s">
        <v>25</v>
      </c>
      <c r="E16" s="9">
        <v>37623</v>
      </c>
      <c r="F16" s="8" t="s">
        <v>9</v>
      </c>
      <c r="G16" s="15">
        <v>10921000</v>
      </c>
      <c r="H16" s="17">
        <v>1</v>
      </c>
      <c r="I16" s="16">
        <f t="shared" si="0"/>
        <v>10921000</v>
      </c>
      <c r="J16" s="19"/>
      <c r="K16" s="5" t="str">
        <f>VLOOKUP(B16,Sheet2!$C$2:$J$33,4,0)</f>
        <v>0399206216</v>
      </c>
      <c r="L16" s="66" t="str">
        <f>VLOOKUP(B16,Sheet2!$C$2:$J$33,5,0)</f>
        <v>083203011558</v>
      </c>
      <c r="M16" s="66" t="str">
        <f>VLOOKUP(B16,Sheet2!$C$2:$J$33,7,0)</f>
        <v>Chi Nhánh Bến Tre</v>
      </c>
      <c r="N16" s="66" t="str">
        <f>VLOOKUP(B16,Sheet2!$C$2:$J$33,8,0)</f>
        <v>0399206216</v>
      </c>
    </row>
    <row r="17" spans="1:14" s="13" customFormat="1" ht="49.5" x14ac:dyDescent="0.25">
      <c r="A17" s="10">
        <v>9</v>
      </c>
      <c r="B17" s="6">
        <v>2154810067</v>
      </c>
      <c r="C17" s="11" t="s">
        <v>26</v>
      </c>
      <c r="D17" s="6" t="s">
        <v>27</v>
      </c>
      <c r="E17" s="12">
        <v>37945</v>
      </c>
      <c r="F17" s="8" t="s">
        <v>9</v>
      </c>
      <c r="G17" s="16">
        <v>10318000</v>
      </c>
      <c r="H17" s="17">
        <v>1</v>
      </c>
      <c r="I17" s="16">
        <f t="shared" si="0"/>
        <v>10318000</v>
      </c>
      <c r="J17" s="19"/>
      <c r="K17" s="5" t="str">
        <f>VLOOKUP(B17,Sheet2!$C$2:$J$33,4,0)</f>
        <v>0989469951</v>
      </c>
      <c r="L17" s="66" t="str">
        <f>VLOOKUP(B17,Sheet2!$C$2:$J$33,5,0)</f>
        <v>064203000261</v>
      </c>
      <c r="M17" s="66" t="str">
        <f>VLOOKUP(B17,Sheet2!$C$2:$J$33,7,0)</f>
        <v>Ngân hàng Quân Đội MBBank Phòng giao dịch Chư Sê</v>
      </c>
      <c r="N17" s="66" t="str">
        <f>VLOOKUP(B17,Sheet2!$C$2:$J$33,8,0)</f>
        <v>0989469951</v>
      </c>
    </row>
    <row r="18" spans="1:14" s="13" customFormat="1" ht="49.5" x14ac:dyDescent="0.25">
      <c r="A18" s="5">
        <v>10</v>
      </c>
      <c r="B18" s="6">
        <v>2111010039</v>
      </c>
      <c r="C18" s="11" t="s">
        <v>28</v>
      </c>
      <c r="D18" s="6" t="s">
        <v>29</v>
      </c>
      <c r="E18" s="12">
        <v>37707</v>
      </c>
      <c r="F18" s="8" t="s">
        <v>9</v>
      </c>
      <c r="G18" s="16">
        <v>12110000</v>
      </c>
      <c r="H18" s="17">
        <v>1</v>
      </c>
      <c r="I18" s="16">
        <f t="shared" si="0"/>
        <v>12110000</v>
      </c>
      <c r="J18" s="19" t="s">
        <v>30</v>
      </c>
      <c r="K18" s="5">
        <f>VLOOKUP(B18,Sheet2!$C$2:$J$33,4,0)</f>
        <v>0</v>
      </c>
      <c r="L18" s="66" t="str">
        <f>VLOOKUP(B18,Sheet2!$C$2:$J$33,5,0)</f>
        <v>075203002846</v>
      </c>
      <c r="M18" s="66" t="str">
        <f>VLOOKUP(B18,Sheet2!$C$2:$J$33,7,0)</f>
        <v>Ngân hàng TMCP Á Châu - PGD Long Bình Tân</v>
      </c>
      <c r="N18" s="66" t="str">
        <f>VLOOKUP(B18,Sheet2!$C$2:$J$33,8,0)</f>
        <v>0329483288</v>
      </c>
    </row>
    <row r="19" spans="1:14" s="13" customFormat="1" ht="16.5" x14ac:dyDescent="0.25">
      <c r="A19" s="10">
        <v>11</v>
      </c>
      <c r="B19" s="6">
        <v>2258130090</v>
      </c>
      <c r="C19" s="11" t="s">
        <v>66</v>
      </c>
      <c r="D19" s="6" t="s">
        <v>65</v>
      </c>
      <c r="E19" s="12">
        <v>38168</v>
      </c>
      <c r="F19" s="8" t="s">
        <v>9</v>
      </c>
      <c r="G19" s="16">
        <v>16160000</v>
      </c>
      <c r="H19" s="17">
        <v>1</v>
      </c>
      <c r="I19" s="16">
        <f t="shared" si="0"/>
        <v>16160000</v>
      </c>
      <c r="J19" s="19"/>
      <c r="K19" s="5" t="e">
        <f>VLOOKUP(B19,Sheet2!$C$2:$J$33,4,0)</f>
        <v>#N/A</v>
      </c>
      <c r="L19" s="66" t="e">
        <f>VLOOKUP(B19,Sheet2!$C$2:$J$33,5,0)</f>
        <v>#N/A</v>
      </c>
      <c r="M19" s="66" t="e">
        <f>VLOOKUP(B19,Sheet2!$C$2:$J$33,7,0)</f>
        <v>#N/A</v>
      </c>
      <c r="N19" s="66" t="e">
        <f>VLOOKUP(B19,Sheet2!$C$2:$J$33,8,0)</f>
        <v>#N/A</v>
      </c>
    </row>
    <row r="20" spans="1:14" s="13" customFormat="1" ht="49.5" x14ac:dyDescent="0.25">
      <c r="A20" s="5">
        <v>12</v>
      </c>
      <c r="B20" s="6">
        <v>2252210082</v>
      </c>
      <c r="C20" s="11" t="s">
        <v>69</v>
      </c>
      <c r="D20" s="6" t="s">
        <v>70</v>
      </c>
      <c r="E20" s="12">
        <v>38250</v>
      </c>
      <c r="F20" s="8" t="s">
        <v>9</v>
      </c>
      <c r="G20" s="16">
        <v>14100000</v>
      </c>
      <c r="H20" s="17">
        <v>1</v>
      </c>
      <c r="I20" s="16">
        <f t="shared" si="0"/>
        <v>14100000</v>
      </c>
      <c r="J20" s="19"/>
      <c r="K20" s="5">
        <f>VLOOKUP(B20,Sheet2!$C$2:$J$33,4,0)</f>
        <v>2109205202330</v>
      </c>
      <c r="L20" s="66" t="str">
        <f>VLOOKUP(B20,Sheet2!$C$2:$J$33,5,0)</f>
        <v>031304001937</v>
      </c>
      <c r="M20" s="66" t="str">
        <f>VLOOKUP(B20,Sheet2!$C$2:$J$33,7,0)</f>
        <v>Chi nhánh Huyện Kiến Thuỵ Hải Phòng</v>
      </c>
      <c r="N20" s="66" t="str">
        <f>VLOOKUP(B20,Sheet2!$C$2:$J$33,8,0)</f>
        <v>0967573948</v>
      </c>
    </row>
    <row r="21" spans="1:14" s="13" customFormat="1" ht="49.5" x14ac:dyDescent="0.25">
      <c r="A21" s="10">
        <v>13</v>
      </c>
      <c r="B21" s="6">
        <v>2254810089</v>
      </c>
      <c r="C21" s="11" t="s">
        <v>71</v>
      </c>
      <c r="D21" s="6" t="s">
        <v>72</v>
      </c>
      <c r="E21" s="12">
        <v>38178</v>
      </c>
      <c r="F21" s="8" t="s">
        <v>9</v>
      </c>
      <c r="G21" s="16">
        <v>14670000</v>
      </c>
      <c r="H21" s="17">
        <v>1</v>
      </c>
      <c r="I21" s="16">
        <f t="shared" si="0"/>
        <v>14670000</v>
      </c>
      <c r="J21" s="19"/>
      <c r="K21" s="5">
        <f>VLOOKUP(B21,Sheet2!$C$2:$J$33,4,0)</f>
        <v>100877328179</v>
      </c>
      <c r="L21" s="66" t="str">
        <f>VLOOKUP(B21,Sheet2!$C$2:$J$33,5,0)</f>
        <v>079204004802</v>
      </c>
      <c r="M21" s="66" t="str">
        <f>VLOOKUP(B21,Sheet2!$C$2:$J$33,7,0)</f>
        <v xml:space="preserve">VietinBank chi nhánh 12 - PGD Lê Thị Riêng </v>
      </c>
      <c r="N21" s="66" t="str">
        <f>VLOOKUP(B21,Sheet2!$C$2:$J$33,8,0)</f>
        <v>0988073818</v>
      </c>
    </row>
    <row r="22" spans="1:14" s="13" customFormat="1" ht="16.5" x14ac:dyDescent="0.25">
      <c r="A22" s="5">
        <v>14</v>
      </c>
      <c r="B22" s="6">
        <v>2201150052</v>
      </c>
      <c r="C22" s="11" t="s">
        <v>77</v>
      </c>
      <c r="D22" s="6" t="s">
        <v>78</v>
      </c>
      <c r="E22" s="12">
        <v>38240</v>
      </c>
      <c r="F22" s="8" t="s">
        <v>9</v>
      </c>
      <c r="G22" s="16">
        <v>14180000</v>
      </c>
      <c r="H22" s="17">
        <v>1</v>
      </c>
      <c r="I22" s="16">
        <f t="shared" si="0"/>
        <v>14180000</v>
      </c>
      <c r="J22" s="19"/>
      <c r="K22" s="5" t="e">
        <f>VLOOKUP(B22,Sheet2!$C$2:$J$33,4,0)</f>
        <v>#N/A</v>
      </c>
      <c r="L22" s="66" t="e">
        <f>VLOOKUP(B22,Sheet2!$C$2:$J$33,5,0)</f>
        <v>#N/A</v>
      </c>
      <c r="M22" s="66" t="e">
        <f>VLOOKUP(B22,Sheet2!$C$2:$J$33,7,0)</f>
        <v>#N/A</v>
      </c>
      <c r="N22" s="66" t="e">
        <f>VLOOKUP(B22,Sheet2!$C$2:$J$33,8,0)</f>
        <v>#N/A</v>
      </c>
    </row>
    <row r="23" spans="1:14" s="13" customFormat="1" ht="33" x14ac:dyDescent="0.25">
      <c r="A23" s="10">
        <v>15</v>
      </c>
      <c r="B23" s="6">
        <v>2254810228</v>
      </c>
      <c r="C23" s="11" t="s">
        <v>62</v>
      </c>
      <c r="D23" s="6" t="s">
        <v>63</v>
      </c>
      <c r="E23" s="12">
        <v>38304</v>
      </c>
      <c r="F23" s="8" t="s">
        <v>82</v>
      </c>
      <c r="G23" s="16">
        <v>14670000</v>
      </c>
      <c r="H23" s="17">
        <v>1</v>
      </c>
      <c r="I23" s="16">
        <f t="shared" si="0"/>
        <v>14670000</v>
      </c>
      <c r="J23" s="19"/>
      <c r="K23" s="5" t="str">
        <f>VLOOKUP(B23,Sheet2!$C$2:$J$33,4,0)</f>
        <v>0355540498</v>
      </c>
      <c r="L23" s="66" t="str">
        <f>VLOOKUP(B23,Sheet2!$C$2:$J$33,5,0)</f>
        <v>033304013049</v>
      </c>
      <c r="M23" s="66" t="str">
        <f>VLOOKUP(B23,Sheet2!$C$2:$J$33,7,0)</f>
        <v>Chi nhánh Hồ Chí Minh</v>
      </c>
      <c r="N23" s="66" t="str">
        <f>VLOOKUP(B23,Sheet2!$C$2:$J$33,8,0)</f>
        <v>0355540498</v>
      </c>
    </row>
    <row r="24" spans="1:14" s="13" customFormat="1" ht="33" x14ac:dyDescent="0.25">
      <c r="A24" s="5">
        <v>16</v>
      </c>
      <c r="B24" s="6">
        <v>1951010120</v>
      </c>
      <c r="C24" s="11" t="s">
        <v>31</v>
      </c>
      <c r="D24" s="6" t="s">
        <v>32</v>
      </c>
      <c r="E24" s="12">
        <v>36958</v>
      </c>
      <c r="F24" s="8" t="s">
        <v>35</v>
      </c>
      <c r="G24" s="16">
        <v>8485000</v>
      </c>
      <c r="H24" s="17">
        <v>1</v>
      </c>
      <c r="I24" s="16">
        <f t="shared" si="0"/>
        <v>8485000</v>
      </c>
      <c r="J24" s="19"/>
      <c r="K24" s="5" t="e">
        <f>VLOOKUP(B24,Sheet2!$C$2:$J$33,4,0)</f>
        <v>#N/A</v>
      </c>
      <c r="L24" s="66" t="e">
        <f>VLOOKUP(B24,Sheet2!$C$2:$J$33,5,0)</f>
        <v>#N/A</v>
      </c>
      <c r="M24" s="66" t="e">
        <f>VLOOKUP(B24,Sheet2!$C$2:$J$33,7,0)</f>
        <v>#N/A</v>
      </c>
      <c r="N24" s="66" t="e">
        <f>VLOOKUP(B24,Sheet2!$C$2:$J$33,8,0)</f>
        <v>#N/A</v>
      </c>
    </row>
    <row r="25" spans="1:14" s="13" customFormat="1" ht="49.5" x14ac:dyDescent="0.25">
      <c r="A25" s="10">
        <v>17</v>
      </c>
      <c r="B25" s="6">
        <v>1951010261</v>
      </c>
      <c r="C25" s="11" t="s">
        <v>39</v>
      </c>
      <c r="D25" s="6" t="s">
        <v>16</v>
      </c>
      <c r="E25" s="12">
        <v>36605</v>
      </c>
      <c r="F25" s="8" t="s">
        <v>35</v>
      </c>
      <c r="G25" s="16">
        <v>8925000</v>
      </c>
      <c r="H25" s="17">
        <v>1</v>
      </c>
      <c r="I25" s="16">
        <f t="shared" si="0"/>
        <v>8925000</v>
      </c>
      <c r="J25" s="19" t="s">
        <v>40</v>
      </c>
      <c r="K25" s="5" t="e">
        <f>VLOOKUP(B25,Sheet2!$C$2:$J$33,4,0)</f>
        <v>#N/A</v>
      </c>
      <c r="L25" s="66" t="e">
        <f>VLOOKUP(B25,Sheet2!$C$2:$J$33,5,0)</f>
        <v>#N/A</v>
      </c>
      <c r="M25" s="66" t="e">
        <f>VLOOKUP(B25,Sheet2!$C$2:$J$33,7,0)</f>
        <v>#N/A</v>
      </c>
      <c r="N25" s="66" t="e">
        <f>VLOOKUP(B25,Sheet2!$C$2:$J$33,8,0)</f>
        <v>#N/A</v>
      </c>
    </row>
    <row r="26" spans="1:14" s="13" customFormat="1" ht="33" x14ac:dyDescent="0.25">
      <c r="A26" s="5">
        <v>18</v>
      </c>
      <c r="B26" s="6">
        <v>2051010296</v>
      </c>
      <c r="C26" s="11" t="s">
        <v>33</v>
      </c>
      <c r="D26" s="6" t="s">
        <v>34</v>
      </c>
      <c r="E26" s="12">
        <v>37517</v>
      </c>
      <c r="F26" s="8" t="s">
        <v>35</v>
      </c>
      <c r="G26" s="16">
        <v>9968000</v>
      </c>
      <c r="H26" s="17">
        <v>1</v>
      </c>
      <c r="I26" s="16">
        <f t="shared" si="0"/>
        <v>9968000</v>
      </c>
      <c r="J26" s="19"/>
      <c r="K26" s="5" t="e">
        <f>VLOOKUP(B26,Sheet2!$C$2:$J$33,4,0)</f>
        <v>#N/A</v>
      </c>
      <c r="L26" s="66" t="e">
        <f>VLOOKUP(B26,Sheet2!$C$2:$J$33,5,0)</f>
        <v>#N/A</v>
      </c>
      <c r="M26" s="66" t="e">
        <f>VLOOKUP(B26,Sheet2!$C$2:$J$33,7,0)</f>
        <v>#N/A</v>
      </c>
      <c r="N26" s="66" t="e">
        <f>VLOOKUP(B26,Sheet2!$C$2:$J$33,8,0)</f>
        <v>#N/A</v>
      </c>
    </row>
    <row r="27" spans="1:14" s="13" customFormat="1" ht="66" x14ac:dyDescent="0.25">
      <c r="A27" s="10">
        <v>19</v>
      </c>
      <c r="B27" s="6">
        <v>2051010391</v>
      </c>
      <c r="C27" s="7" t="s">
        <v>73</v>
      </c>
      <c r="D27" s="8" t="s">
        <v>74</v>
      </c>
      <c r="E27" s="9">
        <v>37271</v>
      </c>
      <c r="F27" s="8" t="s">
        <v>35</v>
      </c>
      <c r="G27" s="15">
        <v>12943000</v>
      </c>
      <c r="H27" s="17">
        <v>1</v>
      </c>
      <c r="I27" s="16">
        <f t="shared" si="0"/>
        <v>12943000</v>
      </c>
      <c r="J27" s="19"/>
      <c r="K27" s="5">
        <f>VLOOKUP(B27,Sheet2!$C$2:$J$33,4,0)</f>
        <v>101872382516</v>
      </c>
      <c r="L27" s="66" t="str">
        <f>VLOOKUP(B27,Sheet2!$C$2:$J$33,5,0)</f>
        <v>094202007792</v>
      </c>
      <c r="M27" s="66" t="str">
        <f>VLOOKUP(B27,Sheet2!$C$2:$J$33,7,0)</f>
        <v>20 Đ. Cộng Hòa, Phường 4, Tân Bình, Thành phố Hồ Chí Minh, Việt Nam</v>
      </c>
      <c r="N27" s="66" t="str">
        <f>VLOOKUP(B27,Sheet2!$C$2:$J$33,8,0)</f>
        <v>0342821501</v>
      </c>
    </row>
    <row r="28" spans="1:14" s="13" customFormat="1" ht="33" x14ac:dyDescent="0.25">
      <c r="A28" s="5">
        <v>20</v>
      </c>
      <c r="B28" s="6">
        <v>2051010083</v>
      </c>
      <c r="C28" s="7" t="s">
        <v>84</v>
      </c>
      <c r="D28" s="8" t="s">
        <v>85</v>
      </c>
      <c r="E28" s="9">
        <v>37611</v>
      </c>
      <c r="F28" s="8" t="s">
        <v>35</v>
      </c>
      <c r="G28" s="15">
        <v>9520000</v>
      </c>
      <c r="H28" s="17">
        <v>1</v>
      </c>
      <c r="I28" s="16">
        <f t="shared" si="0"/>
        <v>9520000</v>
      </c>
      <c r="J28" s="19"/>
      <c r="K28" s="5">
        <f>VLOOKUP(B28,Sheet2!$C$2:$J$33,4,0)</f>
        <v>0</v>
      </c>
      <c r="L28" s="66">
        <f>VLOOKUP(B28,Sheet2!$C$2:$J$33,5,0)</f>
        <v>241886539</v>
      </c>
      <c r="M28" s="66" t="str">
        <f>VLOOKUP(B28,Sheet2!$C$2:$J$33,7,0)</f>
        <v>Chi nhánh Tân Bình</v>
      </c>
      <c r="N28" s="66" t="str">
        <f>VLOOKUP(B28,Sheet2!$C$2:$J$33,8,0)</f>
        <v>0332930258</v>
      </c>
    </row>
    <row r="29" spans="1:14" s="13" customFormat="1" ht="66" x14ac:dyDescent="0.25">
      <c r="A29" s="10">
        <v>21</v>
      </c>
      <c r="B29" s="6">
        <v>2253410355</v>
      </c>
      <c r="C29" s="7" t="s">
        <v>75</v>
      </c>
      <c r="D29" s="8" t="s">
        <v>76</v>
      </c>
      <c r="E29" s="9">
        <v>37673</v>
      </c>
      <c r="F29" s="8" t="s">
        <v>35</v>
      </c>
      <c r="G29" s="15">
        <v>14460000</v>
      </c>
      <c r="H29" s="17">
        <v>1</v>
      </c>
      <c r="I29" s="16">
        <f t="shared" si="0"/>
        <v>14460000</v>
      </c>
      <c r="J29" s="19"/>
      <c r="K29" s="5">
        <f>VLOOKUP(B29,Sheet2!$C$2:$J$33,4,0)</f>
        <v>5023205197289</v>
      </c>
      <c r="L29" s="66" t="str">
        <f>VLOOKUP(B29,Sheet2!$C$2:$J$33,5,0)</f>
        <v>064303001867</v>
      </c>
      <c r="M29" s="66" t="str">
        <f>VLOOKUP(B29,Sheet2!$C$2:$J$33,7,0)</f>
        <v>Ngân hàng nông nghiệp và phát triển nông thôn việt nam chi nhánh gia lai</v>
      </c>
      <c r="N29" s="66" t="str">
        <f>VLOOKUP(B29,Sheet2!$C$2:$J$33,8,0)</f>
        <v>0862492885</v>
      </c>
    </row>
    <row r="30" spans="1:14" s="13" customFormat="1" ht="33" x14ac:dyDescent="0.25">
      <c r="A30" s="5">
        <v>22</v>
      </c>
      <c r="B30" s="6">
        <v>2158420026</v>
      </c>
      <c r="C30" s="11" t="s">
        <v>37</v>
      </c>
      <c r="D30" s="6" t="s">
        <v>38</v>
      </c>
      <c r="E30" s="12">
        <v>37779</v>
      </c>
      <c r="F30" s="8" t="s">
        <v>36</v>
      </c>
      <c r="G30" s="16">
        <v>13160000</v>
      </c>
      <c r="H30" s="17">
        <v>0.7</v>
      </c>
      <c r="I30" s="16">
        <f t="shared" si="0"/>
        <v>9212000</v>
      </c>
      <c r="J30" s="19"/>
      <c r="K30" s="5" t="str">
        <f>VLOOKUP(B30,Sheet2!$C$2:$J$33,4,0)</f>
        <v>0842197297</v>
      </c>
      <c r="L30" s="66" t="str">
        <f>VLOOKUP(B30,Sheet2!$C$2:$J$33,5,0)</f>
        <v>066303010188</v>
      </c>
      <c r="M30" s="66" t="str">
        <f>VLOOKUP(B30,Sheet2!$C$2:$J$33,7,0)</f>
        <v>MB Đăk Lăk</v>
      </c>
      <c r="N30" s="66" t="str">
        <f>VLOOKUP(B30,Sheet2!$C$2:$J$33,8,0)</f>
        <v>0842197297</v>
      </c>
    </row>
    <row r="31" spans="1:14" s="13" customFormat="1" ht="16.5" x14ac:dyDescent="0.25">
      <c r="A31" s="10">
        <v>23</v>
      </c>
      <c r="B31" s="6">
        <v>1953020039</v>
      </c>
      <c r="C31" s="11" t="s">
        <v>42</v>
      </c>
      <c r="D31" s="6" t="s">
        <v>43</v>
      </c>
      <c r="E31" s="12">
        <v>37023</v>
      </c>
      <c r="F31" s="8" t="s">
        <v>41</v>
      </c>
      <c r="G31" s="16">
        <v>10563000</v>
      </c>
      <c r="H31" s="17">
        <v>0.5</v>
      </c>
      <c r="I31" s="16">
        <f t="shared" si="0"/>
        <v>5281500</v>
      </c>
      <c r="J31" s="19"/>
      <c r="K31" s="5" t="e">
        <f>VLOOKUP(B31,Sheet2!$C$2:$J$33,4,0)</f>
        <v>#N/A</v>
      </c>
      <c r="L31" s="66" t="e">
        <f>VLOOKUP(B31,Sheet2!$C$2:$J$33,5,0)</f>
        <v>#N/A</v>
      </c>
      <c r="M31" s="66" t="e">
        <f>VLOOKUP(B31,Sheet2!$C$2:$J$33,7,0)</f>
        <v>#N/A</v>
      </c>
      <c r="N31" s="66" t="e">
        <f>VLOOKUP(B31,Sheet2!$C$2:$J$33,8,0)</f>
        <v>#N/A</v>
      </c>
    </row>
    <row r="32" spans="1:14" s="13" customFormat="1" ht="35.1" customHeight="1" x14ac:dyDescent="0.25">
      <c r="A32" s="5">
        <v>24</v>
      </c>
      <c r="B32" s="6">
        <v>1951010046</v>
      </c>
      <c r="C32" s="11" t="s">
        <v>47</v>
      </c>
      <c r="D32" s="6" t="s">
        <v>48</v>
      </c>
      <c r="E32" s="12">
        <v>37002</v>
      </c>
      <c r="F32" s="8" t="s">
        <v>41</v>
      </c>
      <c r="G32" s="16">
        <v>9520000</v>
      </c>
      <c r="H32" s="17">
        <v>0.5</v>
      </c>
      <c r="I32" s="16">
        <f t="shared" si="0"/>
        <v>4760000</v>
      </c>
      <c r="J32" s="19" t="s">
        <v>30</v>
      </c>
      <c r="K32" s="5" t="str">
        <f>VLOOKUP(B32,Sheet2!$C$2:$J$33,4,0)</f>
        <v>0121000893939</v>
      </c>
      <c r="L32" s="66" t="str">
        <f>VLOOKUP(B32,Sheet2!$C$2:$J$33,5,0)</f>
        <v>075301020179</v>
      </c>
      <c r="M32" s="66" t="str">
        <f>VLOOKUP(B32,Sheet2!$C$2:$J$33,7,0)</f>
        <v>Vietcombank chi nhánh Đồng Nai</v>
      </c>
      <c r="N32" s="66" t="str">
        <f>VLOOKUP(B32,Sheet2!$C$2:$J$33,8,0)</f>
        <v>0939509068</v>
      </c>
    </row>
    <row r="33" spans="1:14" s="13" customFormat="1" ht="35.1" customHeight="1" x14ac:dyDescent="0.25">
      <c r="A33" s="10">
        <v>25</v>
      </c>
      <c r="B33" s="6">
        <v>2011210048</v>
      </c>
      <c r="C33" s="11" t="s">
        <v>44</v>
      </c>
      <c r="D33" s="6" t="s">
        <v>45</v>
      </c>
      <c r="E33" s="12">
        <v>36559</v>
      </c>
      <c r="F33" s="8" t="s">
        <v>41</v>
      </c>
      <c r="G33" s="16">
        <v>11900000</v>
      </c>
      <c r="H33" s="17">
        <v>0.5</v>
      </c>
      <c r="I33" s="16">
        <f t="shared" si="0"/>
        <v>5950000</v>
      </c>
      <c r="J33" s="19" t="s">
        <v>46</v>
      </c>
      <c r="K33" s="5">
        <f>VLOOKUP(B33,Sheet2!$C$2:$J$33,4,0)</f>
        <v>31410003663773</v>
      </c>
      <c r="L33" s="66">
        <f>VLOOKUP(B33,Sheet2!$C$2:$J$33,5,0)</f>
        <v>276098406</v>
      </c>
      <c r="M33" s="66" t="str">
        <f>VLOOKUP(B33,Sheet2!$C$2:$J$33,7,0)</f>
        <v>Chi nhánh Đông Sài Gòn</v>
      </c>
      <c r="N33" s="66" t="str">
        <f>VLOOKUP(B33,Sheet2!$C$2:$J$33,8,0)</f>
        <v>0354524732</v>
      </c>
    </row>
    <row r="34" spans="1:14" s="13" customFormat="1" ht="35.1" customHeight="1" x14ac:dyDescent="0.25">
      <c r="A34" s="5">
        <v>26</v>
      </c>
      <c r="B34" s="6">
        <v>2153410218</v>
      </c>
      <c r="C34" s="11" t="s">
        <v>93</v>
      </c>
      <c r="D34" s="6" t="s">
        <v>94</v>
      </c>
      <c r="E34" s="12">
        <v>37847</v>
      </c>
      <c r="F34" s="8" t="s">
        <v>41</v>
      </c>
      <c r="G34" s="16">
        <v>11361000</v>
      </c>
      <c r="H34" s="17">
        <v>0.5</v>
      </c>
      <c r="I34" s="16">
        <f t="shared" si="0"/>
        <v>5680500</v>
      </c>
      <c r="J34" s="19"/>
      <c r="K34" s="5">
        <f>VLOOKUP(B34,Sheet2!$C$2:$J$33,4,0)</f>
        <v>2005206271561</v>
      </c>
      <c r="L34" s="66" t="str">
        <f>VLOOKUP(B34,Sheet2!$C$2:$J$33,5,0)</f>
        <v>048303008079</v>
      </c>
      <c r="M34" s="66" t="str">
        <f>VLOOKUP(B34,Sheet2!$C$2:$J$33,7,0)</f>
        <v>Cam Le - Da Nang</v>
      </c>
      <c r="N34" s="66" t="str">
        <f>VLOOKUP(B34,Sheet2!$C$2:$J$33,8,0)</f>
        <v>0967583234</v>
      </c>
    </row>
    <row r="35" spans="1:14" s="13" customFormat="1" ht="35.1" customHeight="1" x14ac:dyDescent="0.25">
      <c r="A35" s="10">
        <v>27</v>
      </c>
      <c r="B35" s="6">
        <v>2258130089</v>
      </c>
      <c r="C35" s="11" t="s">
        <v>64</v>
      </c>
      <c r="D35" s="6" t="s">
        <v>65</v>
      </c>
      <c r="E35" s="12">
        <v>38347</v>
      </c>
      <c r="F35" s="8" t="s">
        <v>41</v>
      </c>
      <c r="G35" s="16">
        <v>16160000</v>
      </c>
      <c r="H35" s="17">
        <v>0.5</v>
      </c>
      <c r="I35" s="16">
        <f t="shared" si="0"/>
        <v>8080000</v>
      </c>
      <c r="J35" s="19"/>
      <c r="K35" s="5" t="e">
        <f>VLOOKUP(B35,Sheet2!$C$2:$J$33,4,0)</f>
        <v>#N/A</v>
      </c>
      <c r="L35" s="66" t="e">
        <f>VLOOKUP(B35,Sheet2!$C$2:$J$33,5,0)</f>
        <v>#N/A</v>
      </c>
      <c r="M35" s="66" t="e">
        <f>VLOOKUP(B35,Sheet2!$C$2:$J$33,7,0)</f>
        <v>#N/A</v>
      </c>
      <c r="N35" s="66" t="e">
        <f>VLOOKUP(B35,Sheet2!$C$2:$J$33,8,0)</f>
        <v>#N/A</v>
      </c>
    </row>
    <row r="36" spans="1:14" s="13" customFormat="1" ht="35.1" customHeight="1" x14ac:dyDescent="0.25">
      <c r="A36" s="5">
        <v>28</v>
      </c>
      <c r="B36" s="6">
        <v>2252210002</v>
      </c>
      <c r="C36" s="11" t="s">
        <v>67</v>
      </c>
      <c r="D36" s="6" t="s">
        <v>68</v>
      </c>
      <c r="E36" s="12">
        <v>38224</v>
      </c>
      <c r="F36" s="8" t="s">
        <v>41</v>
      </c>
      <c r="G36" s="16">
        <v>14100000</v>
      </c>
      <c r="H36" s="17">
        <v>0.5</v>
      </c>
      <c r="I36" s="16">
        <f t="shared" si="0"/>
        <v>7050000</v>
      </c>
      <c r="J36" s="19"/>
      <c r="K36" s="5">
        <f>VLOOKUP(B36,Sheet2!$C$2:$J$33,4,0)</f>
        <v>200408259999</v>
      </c>
      <c r="L36" s="66" t="str">
        <f>VLOOKUP(B36,Sheet2!$C$2:$J$33,5,0)</f>
        <v>031304009707</v>
      </c>
      <c r="M36" s="66" t="str">
        <f>VLOOKUP(B36,Sheet2!$C$2:$J$33,7,0)</f>
        <v>MB Bank</v>
      </c>
      <c r="N36" s="66" t="str">
        <f>VLOOKUP(B36,Sheet2!$C$2:$J$33,8,0)</f>
        <v>0904275317</v>
      </c>
    </row>
    <row r="37" spans="1:14" ht="24.95" customHeight="1" x14ac:dyDescent="0.25">
      <c r="A37" s="23"/>
      <c r="B37" s="23"/>
      <c r="C37" s="24" t="s">
        <v>53</v>
      </c>
      <c r="D37" s="23"/>
      <c r="E37" s="23"/>
      <c r="F37" s="23"/>
      <c r="G37" s="25"/>
      <c r="H37" s="23"/>
      <c r="I37" s="26">
        <f>SUM(I9:I36)</f>
        <v>288128700</v>
      </c>
      <c r="J37" s="27"/>
      <c r="K37" s="5"/>
      <c r="L37" s="67"/>
      <c r="M37" s="66"/>
      <c r="N37" s="66"/>
    </row>
    <row r="38" spans="1:14" ht="24.95" customHeight="1" x14ac:dyDescent="0.25">
      <c r="A38" s="23"/>
      <c r="B38" s="23"/>
      <c r="C38" s="36" t="s">
        <v>226</v>
      </c>
      <c r="D38" s="23"/>
      <c r="E38" s="23"/>
      <c r="F38" s="23"/>
      <c r="G38" s="25"/>
      <c r="H38" s="23"/>
      <c r="I38" s="23"/>
      <c r="J38" s="27"/>
      <c r="K38" s="5"/>
      <c r="L38" s="67"/>
      <c r="M38" s="66"/>
      <c r="N38" s="66"/>
    </row>
    <row r="40" spans="1:14" s="29" customFormat="1" ht="16.5" x14ac:dyDescent="0.25">
      <c r="B40" s="40" t="s">
        <v>54</v>
      </c>
      <c r="C40" s="40"/>
      <c r="E40" s="40"/>
      <c r="F40" s="40"/>
      <c r="G40" s="40" t="s">
        <v>57</v>
      </c>
      <c r="H40" s="40"/>
      <c r="I40" s="40"/>
      <c r="J40" s="40"/>
      <c r="K40" s="40"/>
      <c r="L40" s="40"/>
    </row>
    <row r="41" spans="1:14" s="29" customFormat="1" ht="16.5" x14ac:dyDescent="0.25">
      <c r="B41" s="40" t="s">
        <v>55</v>
      </c>
      <c r="C41" s="40"/>
      <c r="E41" s="40"/>
      <c r="F41" s="40"/>
      <c r="G41" s="39"/>
      <c r="H41" s="39"/>
      <c r="I41" s="39"/>
      <c r="J41" s="39"/>
      <c r="K41" s="74"/>
      <c r="L41" s="69"/>
    </row>
    <row r="42" spans="1:14" s="29" customFormat="1" ht="16.5" x14ac:dyDescent="0.25">
      <c r="B42" s="39"/>
      <c r="C42" s="39"/>
      <c r="E42" s="31"/>
      <c r="F42" s="31"/>
      <c r="G42" s="39"/>
      <c r="H42" s="39"/>
      <c r="I42" s="39"/>
      <c r="J42" s="39"/>
      <c r="K42" s="74"/>
      <c r="L42" s="69"/>
    </row>
    <row r="43" spans="1:14" s="29" customFormat="1" ht="16.5" x14ac:dyDescent="0.25">
      <c r="B43" s="39"/>
      <c r="C43" s="39"/>
      <c r="E43" s="31"/>
      <c r="F43" s="31"/>
      <c r="G43" s="39"/>
      <c r="H43" s="39"/>
      <c r="I43" s="39"/>
      <c r="J43" s="39"/>
      <c r="K43" s="74"/>
      <c r="L43" s="69"/>
    </row>
    <row r="44" spans="1:14" s="29" customFormat="1" ht="16.5" x14ac:dyDescent="0.25">
      <c r="B44" s="39"/>
      <c r="C44" s="39"/>
      <c r="E44" s="31"/>
      <c r="F44" s="31"/>
      <c r="G44" s="39"/>
      <c r="H44" s="39"/>
      <c r="I44" s="39"/>
      <c r="J44" s="39"/>
      <c r="K44" s="74"/>
      <c r="L44" s="69"/>
    </row>
    <row r="45" spans="1:14" s="29" customFormat="1" ht="16.5" x14ac:dyDescent="0.25">
      <c r="B45" s="31"/>
      <c r="C45" s="31"/>
      <c r="E45" s="31"/>
      <c r="F45" s="39"/>
      <c r="G45" s="32"/>
      <c r="H45" s="31"/>
      <c r="I45" s="31"/>
      <c r="J45" s="33"/>
      <c r="K45" s="75"/>
      <c r="L45" s="70"/>
    </row>
    <row r="46" spans="1:14" s="29" customFormat="1" ht="16.5" x14ac:dyDescent="0.25">
      <c r="B46" s="31"/>
      <c r="C46" s="31"/>
      <c r="E46" s="31"/>
      <c r="F46" s="39"/>
      <c r="G46" s="32"/>
      <c r="H46" s="31"/>
      <c r="I46" s="31"/>
      <c r="J46" s="33"/>
      <c r="K46" s="75"/>
      <c r="L46" s="70"/>
    </row>
    <row r="47" spans="1:14" s="29" customFormat="1" ht="16.5" x14ac:dyDescent="0.25">
      <c r="B47" s="40" t="s">
        <v>56</v>
      </c>
      <c r="C47" s="40"/>
      <c r="E47" s="40"/>
      <c r="F47" s="40"/>
      <c r="G47" s="32"/>
      <c r="H47" s="40" t="s">
        <v>58</v>
      </c>
      <c r="I47" s="40"/>
      <c r="J47" s="39"/>
      <c r="K47" s="74"/>
      <c r="L47" s="70"/>
    </row>
  </sheetData>
  <mergeCells count="14">
    <mergeCell ref="B40:C40"/>
    <mergeCell ref="E40:F40"/>
    <mergeCell ref="G40:L40"/>
    <mergeCell ref="B41:C41"/>
    <mergeCell ref="E41:F41"/>
    <mergeCell ref="B47:C47"/>
    <mergeCell ref="E47:F47"/>
    <mergeCell ref="H47:I47"/>
    <mergeCell ref="A1:C1"/>
    <mergeCell ref="G1:L1"/>
    <mergeCell ref="A2:C2"/>
    <mergeCell ref="G2:L2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DS ĐI KHO BẠC</vt:lpstr>
      <vt:lpstr>TH HK1</vt:lpstr>
      <vt:lpstr>DS tiền mặt</vt:lpstr>
      <vt:lpstr>Sheet2</vt:lpstr>
      <vt:lpstr>DS Tiền ck</vt:lpstr>
      <vt:lpstr>'DS ĐI KHO BẠC'!Print_Titles</vt:lpstr>
      <vt:lpstr>'TH HK1'!Print_Titles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2022-11-14T06:28:44Z</dcterms:modified>
</cp:coreProperties>
</file>