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135"/>
  </bookViews>
  <sheets>
    <sheet name="danh sach" sheetId="17" r:id="rId1"/>
    <sheet name="DS MGHP-HK3" sheetId="14" state="hidden" r:id="rId2"/>
    <sheet name="Kèm QĐ" sheetId="4" state="hidden" r:id="rId3"/>
    <sheet name="TT Tài khoản" sheetId="8" state="hidden" r:id="rId4"/>
    <sheet name="DS Tiền ck" sheetId="7" state="hidden" r:id="rId5"/>
    <sheet name="TH KB" sheetId="13" state="hidden" r:id="rId6"/>
  </sheets>
  <externalReferences>
    <externalReference r:id="rId7"/>
  </externalReferences>
  <definedNames>
    <definedName name="_xlnm.Print_Area" localSheetId="1">'DS MGHP-HK3'!$A$1:$J$43</definedName>
    <definedName name="_xlnm.Print_Area" localSheetId="4">'DS Tiền ck'!$A$1:$N$56</definedName>
    <definedName name="_xlnm.Print_Area" localSheetId="2">'Kèm QĐ'!$A$1:$J$54</definedName>
    <definedName name="_xlnm.Print_Titles" localSheetId="0">'danh sach'!$8:$9</definedName>
    <definedName name="_xlnm.Print_Titles" localSheetId="4">'DS Tiền ck'!$8:$8</definedName>
    <definedName name="_xlnm.Print_Titles" localSheetId="2">'Kèm QĐ'!$8:$8</definedName>
    <definedName name="_xlnm.Print_Titles" localSheetId="5">'TH KB'!$8:$8</definedName>
  </definedNames>
  <calcPr calcId="152511"/>
</workbook>
</file>

<file path=xl/calcChain.xml><?xml version="1.0" encoding="utf-8"?>
<calcChain xmlns="http://schemas.openxmlformats.org/spreadsheetml/2006/main">
  <c r="I50" i="17" l="1"/>
  <c r="I49" i="17"/>
  <c r="I48" i="17"/>
  <c r="I47" i="17"/>
  <c r="I46" i="17"/>
  <c r="I45" i="17"/>
  <c r="I44" i="17"/>
  <c r="I43" i="17"/>
  <c r="I42" i="17"/>
  <c r="I41" i="17"/>
  <c r="I40" i="17"/>
  <c r="I39" i="17"/>
  <c r="I38" i="17"/>
  <c r="I37" i="17"/>
  <c r="I36" i="17"/>
  <c r="I35" i="17"/>
  <c r="I34" i="17"/>
  <c r="I33" i="17"/>
  <c r="I32" i="17"/>
  <c r="I31" i="17"/>
  <c r="I30" i="17"/>
  <c r="I29" i="17"/>
  <c r="I28" i="17"/>
  <c r="I27" i="17"/>
  <c r="I26" i="17"/>
  <c r="I25" i="17"/>
  <c r="I24" i="17"/>
  <c r="I23" i="17"/>
  <c r="I22" i="17"/>
  <c r="I21" i="17"/>
  <c r="I20" i="17"/>
  <c r="I19" i="17"/>
  <c r="I18" i="17"/>
  <c r="I17" i="17"/>
  <c r="I16" i="17"/>
  <c r="I15" i="17"/>
  <c r="I14" i="17"/>
  <c r="I13" i="17"/>
  <c r="I12" i="17"/>
  <c r="I11" i="17"/>
  <c r="I10" i="17"/>
  <c r="J9" i="7" l="1"/>
  <c r="C43" i="14" a="1"/>
  <c r="C43" i="14" l="1"/>
  <c r="H16" i="4"/>
  <c r="H11" i="14"/>
  <c r="H10" i="14"/>
  <c r="H22" i="14" l="1"/>
  <c r="H10" i="4"/>
  <c r="H9" i="14"/>
  <c r="H26" i="14"/>
  <c r="H36" i="14"/>
  <c r="H14" i="14"/>
  <c r="H9" i="4"/>
  <c r="H8" i="14"/>
  <c r="H13" i="7"/>
  <c r="H12" i="14"/>
  <c r="H15" i="14"/>
  <c r="H35" i="14"/>
  <c r="H32" i="4"/>
  <c r="H31" i="14"/>
  <c r="H14" i="7"/>
  <c r="H13" i="14"/>
  <c r="H17" i="13"/>
  <c r="H16" i="14"/>
  <c r="H24" i="4"/>
  <c r="H23" i="14"/>
  <c r="H21" i="7"/>
  <c r="H20" i="14"/>
  <c r="H25" i="4"/>
  <c r="H24" i="14"/>
  <c r="H29" i="4"/>
  <c r="H28" i="14"/>
  <c r="H33" i="13"/>
  <c r="H32" i="14"/>
  <c r="H18" i="7"/>
  <c r="H17" i="14"/>
  <c r="H25" i="7"/>
  <c r="H25" i="14"/>
  <c r="H22" i="7"/>
  <c r="H21" i="14"/>
  <c r="H30" i="4"/>
  <c r="H29" i="14"/>
  <c r="H34" i="7"/>
  <c r="H33" i="14"/>
  <c r="H19" i="4"/>
  <c r="H20" i="4"/>
  <c r="H19" i="14"/>
  <c r="H31" i="13"/>
  <c r="H28" i="4"/>
  <c r="H33" i="4"/>
  <c r="H13" i="4"/>
  <c r="H20" i="7"/>
  <c r="H32" i="7"/>
  <c r="H16" i="7"/>
  <c r="H37" i="14"/>
  <c r="H38" i="14"/>
  <c r="H39" i="14"/>
  <c r="H41" i="14"/>
  <c r="H23" i="13"/>
  <c r="H25" i="13"/>
  <c r="H11" i="13"/>
  <c r="H13" i="13"/>
  <c r="H16" i="13"/>
  <c r="H32" i="13"/>
  <c r="H14" i="4"/>
  <c r="H26" i="7"/>
  <c r="H15" i="13"/>
  <c r="H27" i="13"/>
  <c r="H12" i="13"/>
  <c r="H12" i="4"/>
  <c r="H12" i="7"/>
  <c r="H27" i="4"/>
  <c r="H23" i="4"/>
  <c r="H15" i="4"/>
  <c r="H11" i="4"/>
  <c r="H27" i="7"/>
  <c r="H23" i="7"/>
  <c r="H15" i="7"/>
  <c r="H11" i="7"/>
  <c r="H10" i="13"/>
  <c r="H10" i="7"/>
  <c r="H9" i="13"/>
  <c r="H9" i="7"/>
  <c r="H21" i="13" l="1"/>
  <c r="H27" i="14"/>
  <c r="H30" i="7"/>
  <c r="H28" i="7"/>
  <c r="H21" i="4"/>
  <c r="H31" i="7"/>
  <c r="H34" i="13"/>
  <c r="H18" i="4"/>
  <c r="H30" i="13"/>
  <c r="H33" i="7"/>
  <c r="H18" i="13"/>
  <c r="H34" i="4"/>
  <c r="H24" i="7"/>
  <c r="H17" i="7"/>
  <c r="H14" i="13"/>
  <c r="H31" i="4"/>
  <c r="H26" i="13"/>
  <c r="H19" i="13"/>
  <c r="H18" i="14"/>
  <c r="H22" i="13"/>
  <c r="H29" i="7"/>
  <c r="H19" i="7"/>
  <c r="H30" i="14"/>
  <c r="H17" i="4"/>
  <c r="H28" i="13"/>
  <c r="H29" i="13"/>
  <c r="H24" i="13"/>
  <c r="H22" i="4"/>
  <c r="H20" i="13"/>
  <c r="H26" i="4"/>
  <c r="H42" i="13"/>
  <c r="H42" i="4"/>
  <c r="H42" i="7"/>
  <c r="H38" i="13"/>
  <c r="H38" i="7"/>
  <c r="H38" i="4"/>
  <c r="H37" i="13"/>
  <c r="H37" i="4"/>
  <c r="H37" i="7"/>
  <c r="H40" i="13"/>
  <c r="H40" i="7"/>
  <c r="H40" i="4"/>
  <c r="H36" i="13"/>
  <c r="H36" i="7"/>
  <c r="H36" i="4"/>
  <c r="H41" i="7"/>
  <c r="H39" i="13"/>
  <c r="H39" i="4"/>
  <c r="H39" i="7"/>
  <c r="N11" i="7"/>
  <c r="N14" i="7"/>
  <c r="N15" i="7"/>
  <c r="N16" i="7"/>
  <c r="N17" i="7"/>
  <c r="N18" i="7"/>
  <c r="N19" i="7"/>
  <c r="N20" i="7"/>
  <c r="N21" i="7"/>
  <c r="N22" i="7"/>
  <c r="N28" i="7"/>
  <c r="N30" i="7"/>
  <c r="N31" i="7"/>
  <c r="N32" i="7"/>
  <c r="N33" i="7"/>
  <c r="N34" i="7"/>
  <c r="N35" i="7"/>
  <c r="N36" i="7"/>
  <c r="N37" i="7"/>
  <c r="N38" i="7"/>
  <c r="N39" i="7"/>
  <c r="N40" i="7"/>
  <c r="N42" i="7"/>
  <c r="N9" i="7"/>
  <c r="M11" i="7"/>
  <c r="M14" i="7"/>
  <c r="M15" i="7"/>
  <c r="M16" i="7"/>
  <c r="M18" i="7"/>
  <c r="M19" i="7"/>
  <c r="M20" i="7"/>
  <c r="M21" i="7"/>
  <c r="M22" i="7"/>
  <c r="M28" i="7"/>
  <c r="M30" i="7"/>
  <c r="M31" i="7"/>
  <c r="M32" i="7"/>
  <c r="M33" i="7"/>
  <c r="M34" i="7"/>
  <c r="M35" i="7"/>
  <c r="M36" i="7"/>
  <c r="M37" i="7"/>
  <c r="M38" i="7"/>
  <c r="M39" i="7"/>
  <c r="M42" i="7"/>
  <c r="M9" i="7"/>
  <c r="L11" i="7"/>
  <c r="L14" i="7"/>
  <c r="L15" i="7"/>
  <c r="L16" i="7"/>
  <c r="L17" i="7"/>
  <c r="L18" i="7"/>
  <c r="L19" i="7"/>
  <c r="L20" i="7"/>
  <c r="L21" i="7"/>
  <c r="L22" i="7"/>
  <c r="L28" i="7"/>
  <c r="L30" i="7"/>
  <c r="L31" i="7"/>
  <c r="L32" i="7"/>
  <c r="L33" i="7"/>
  <c r="L34" i="7"/>
  <c r="L35" i="7"/>
  <c r="L36" i="7"/>
  <c r="L37" i="7"/>
  <c r="L38" i="7"/>
  <c r="L39" i="7"/>
  <c r="L40" i="7"/>
  <c r="L42" i="7"/>
  <c r="L9" i="7"/>
  <c r="K11" i="7"/>
  <c r="K14" i="7"/>
  <c r="K15" i="7"/>
  <c r="K16" i="7"/>
  <c r="K17" i="7"/>
  <c r="K18" i="7"/>
  <c r="K19" i="7"/>
  <c r="K20" i="7"/>
  <c r="K21" i="7"/>
  <c r="K22" i="7"/>
  <c r="K28" i="7"/>
  <c r="K30" i="7"/>
  <c r="K31" i="7"/>
  <c r="K32" i="7"/>
  <c r="K33" i="7"/>
  <c r="K34" i="7"/>
  <c r="K35" i="7"/>
  <c r="K36" i="7"/>
  <c r="K37" i="7"/>
  <c r="K38" i="7"/>
  <c r="K39" i="7"/>
  <c r="K40" i="7"/>
  <c r="K42" i="7"/>
  <c r="K9" i="7"/>
  <c r="J33" i="7"/>
  <c r="J34" i="7"/>
  <c r="J35" i="7"/>
  <c r="J36" i="7"/>
  <c r="J37" i="7"/>
  <c r="J38" i="7"/>
  <c r="J39" i="7"/>
  <c r="J40" i="7"/>
  <c r="J42" i="7"/>
  <c r="J28" i="7"/>
  <c r="J30" i="7"/>
  <c r="J31" i="7"/>
  <c r="J32" i="7"/>
  <c r="J11" i="7"/>
  <c r="J14" i="7"/>
  <c r="J15" i="7"/>
  <c r="J16" i="7"/>
  <c r="J17" i="7"/>
  <c r="J18" i="7"/>
  <c r="J19" i="7"/>
  <c r="J20" i="7"/>
  <c r="J21" i="7"/>
  <c r="J22" i="7"/>
  <c r="H35" i="4" l="1"/>
  <c r="H34" i="14"/>
  <c r="H35" i="7"/>
  <c r="H43" i="7" s="1"/>
  <c r="H41" i="13"/>
  <c r="H40" i="14"/>
  <c r="H41" i="4"/>
  <c r="H43" i="4" s="1"/>
  <c r="H35" i="13"/>
  <c r="H43" i="13" s="1"/>
  <c r="H42" i="14" l="1"/>
</calcChain>
</file>

<file path=xl/sharedStrings.xml><?xml version="1.0" encoding="utf-8"?>
<sst xmlns="http://schemas.openxmlformats.org/spreadsheetml/2006/main" count="922" uniqueCount="333">
  <si>
    <t>STT</t>
  </si>
  <si>
    <t>MÃ SSV</t>
  </si>
  <si>
    <t>Họ và tên</t>
  </si>
  <si>
    <t>Lớp đang học</t>
  </si>
  <si>
    <t>Ngày sinh</t>
  </si>
  <si>
    <t>Đối tượng</t>
  </si>
  <si>
    <t>Mức hưởng</t>
  </si>
  <si>
    <t>Ghi chú</t>
  </si>
  <si>
    <t>Con thương binh</t>
  </si>
  <si>
    <t>Nguyễn Thị Thanh Thuý</t>
  </si>
  <si>
    <t>19ĐHQTC2</t>
  </si>
  <si>
    <t>Con bệnh binh</t>
  </si>
  <si>
    <t>Hoàng Diễm Quỳnh</t>
  </si>
  <si>
    <t>19ĐHQTVT1</t>
  </si>
  <si>
    <t>Nguyễn Đan Ngọc</t>
  </si>
  <si>
    <t>19ĐHQTVT03</t>
  </si>
  <si>
    <t>Nguyễn Thanh Lam</t>
  </si>
  <si>
    <t>20CĐTM01</t>
  </si>
  <si>
    <t>Trần Lê Thùy Dương</t>
  </si>
  <si>
    <t>Phan Văn Như Quỳnh</t>
  </si>
  <si>
    <t>21ĐHQT07</t>
  </si>
  <si>
    <t>Nguyễn Huy Thiện</t>
  </si>
  <si>
    <t>21ĐHQT08</t>
  </si>
  <si>
    <t>Trần Lê Duy</t>
  </si>
  <si>
    <t>21ĐHTĐ01</t>
  </si>
  <si>
    <t>Vũ Nguyễn Minh Khuyến</t>
  </si>
  <si>
    <t>21ĐHTT02</t>
  </si>
  <si>
    <t>Mai Quốc Anh</t>
  </si>
  <si>
    <t>21CĐAN01</t>
  </si>
  <si>
    <t>Đã nộp HS online,Thiếu hồ sơ giấy</t>
  </si>
  <si>
    <t>Ngân Thị Lệ</t>
  </si>
  <si>
    <t>19ĐHQTDL</t>
  </si>
  <si>
    <t>Trần Thị Thúy Vy</t>
  </si>
  <si>
    <t>20ĐHQT05</t>
  </si>
  <si>
    <t>Dân tộc thiểu số thuộc hộ Cận Nghèo</t>
  </si>
  <si>
    <t>Dân tộc thiểu số thuộc xã Khu vực 3 vùng dân tộc và miền núi</t>
  </si>
  <si>
    <t>Lê Hoàng Mai</t>
  </si>
  <si>
    <t>21ĐHKL01</t>
  </si>
  <si>
    <t>Điểu Thị Lý</t>
  </si>
  <si>
    <t>ngày 21/12/2021 nộp hs</t>
  </si>
  <si>
    <t>Con của người tai nạn lao động</t>
  </si>
  <si>
    <t>Trần Tuấn Khôi</t>
  </si>
  <si>
    <t>19ĐHĐT01</t>
  </si>
  <si>
    <t>Nguyễn Xuân Lộc</t>
  </si>
  <si>
    <t>20CĐKL01</t>
  </si>
  <si>
    <t>Thiếu hồ sơ, không liên hệ được</t>
  </si>
  <si>
    <t xml:space="preserve">Phạm Phương Anh </t>
  </si>
  <si>
    <t>19ĐHQTC01</t>
  </si>
  <si>
    <t>BỘ GIAO THÔNG VẬN TẢI</t>
  </si>
  <si>
    <t>HỌC VIỆN HÀNG KHÔNG VIỆT NAM</t>
  </si>
  <si>
    <t>CỘNG HÒA XÃ HỘI CHỦ NGHĨA VIỆT NAM</t>
  </si>
  <si>
    <t>Mức nhận tiền</t>
  </si>
  <si>
    <t xml:space="preserve">Tổng cộng: </t>
  </si>
  <si>
    <t>TRƯỞNG PHÒNG</t>
  </si>
  <si>
    <t>PHÒNG TS&amp;CTSV</t>
  </si>
  <si>
    <t>Nguyễn Minh Tùng</t>
  </si>
  <si>
    <t>GIÁM ĐỐC</t>
  </si>
  <si>
    <t>Nguyễn Thị Hải Hằng</t>
  </si>
  <si>
    <t>0388461008; Thiếu giấy khai sinh</t>
  </si>
  <si>
    <t>Độc lập - Tự do - Hạnh phúc</t>
  </si>
  <si>
    <t>Nguyễn Thị Thương</t>
  </si>
  <si>
    <t>22ĐHTT05</t>
  </si>
  <si>
    <t>Lê Thị Kim Nguyên</t>
  </si>
  <si>
    <t>22ĐHDL02</t>
  </si>
  <si>
    <t>Nguyễn Thị Thảo Mai</t>
  </si>
  <si>
    <t>Nguyễn Thu Hằng</t>
  </si>
  <si>
    <t>22ĐHNA01</t>
  </si>
  <si>
    <t>Nguyễn Vân Nhi</t>
  </si>
  <si>
    <t>22ĐHNA02</t>
  </si>
  <si>
    <t>Nguyễn Hoàng Trung Nguyên</t>
  </si>
  <si>
    <t>22ĐHTT02</t>
  </si>
  <si>
    <t>Ngô Thơm</t>
  </si>
  <si>
    <t>20ĐHQTDL</t>
  </si>
  <si>
    <t>Ksor H' Liên</t>
  </si>
  <si>
    <t>22ĐHQT04</t>
  </si>
  <si>
    <t>Bùi Thị Ngọc Yến</t>
  </si>
  <si>
    <t>22CĐTM02</t>
  </si>
  <si>
    <t>Trần Vũ Nhật Luân</t>
  </si>
  <si>
    <t>Sinh viên khuyết tật</t>
  </si>
  <si>
    <t>Vi Thị Thái</t>
  </si>
  <si>
    <t>20ĐHQTVT01</t>
  </si>
  <si>
    <t>Tiền mặt</t>
  </si>
  <si>
    <t>Đỗ Khánh Linh</t>
  </si>
  <si>
    <t>21ĐHQT05</t>
  </si>
  <si>
    <t>Dấu thời gian</t>
  </si>
  <si>
    <t>Địa chỉ email</t>
  </si>
  <si>
    <t>Mã SSV</t>
  </si>
  <si>
    <t>Ngày tháng năm sinh</t>
  </si>
  <si>
    <t>Số tài khoản ngân hàng</t>
  </si>
  <si>
    <t>CMND/CCCD</t>
  </si>
  <si>
    <t>TÊN NGÂN HÀNG (viết tắt)</t>
  </si>
  <si>
    <t>TÊN CHI NHÁNH NGÂN HÀNG</t>
  </si>
  <si>
    <t>SỐ ĐIỆN THOẠI LIÊN HỆ</t>
  </si>
  <si>
    <t>1951010274@vaa.edu.vn</t>
  </si>
  <si>
    <t>074301004488</t>
  </si>
  <si>
    <t>0397889087</t>
  </si>
  <si>
    <t>2111010039@vaa.edu.vn</t>
  </si>
  <si>
    <t>075203002846</t>
  </si>
  <si>
    <t>0329483288</t>
  </si>
  <si>
    <t>2051010083@vaa.edu.vn</t>
  </si>
  <si>
    <t>VietinBank</t>
  </si>
  <si>
    <t>Chi nhánh Tân Bình</t>
  </si>
  <si>
    <t>0332930258</t>
  </si>
  <si>
    <t>2153410358@vaa.edu.vn</t>
  </si>
  <si>
    <t>0328626061</t>
  </si>
  <si>
    <t>Vietinbank</t>
  </si>
  <si>
    <t>033304013049</t>
  </si>
  <si>
    <t>Chi nhánh Hồ Chí Minh</t>
  </si>
  <si>
    <t>0355540498</t>
  </si>
  <si>
    <t>2051010259@vaa.edu.vn</t>
  </si>
  <si>
    <t>Đỗ Thị Kim Yến</t>
  </si>
  <si>
    <t>049302011817</t>
  </si>
  <si>
    <t>Quảng Nam</t>
  </si>
  <si>
    <t>0336202174</t>
  </si>
  <si>
    <t>phanhuquynh5108@gmail.com</t>
  </si>
  <si>
    <t>0388461008</t>
  </si>
  <si>
    <t xml:space="preserve">Phan Văn Như Quỳnh </t>
  </si>
  <si>
    <t>2154810067@vaa.edu.vn</t>
  </si>
  <si>
    <t>0989469951</t>
  </si>
  <si>
    <t>064203000261</t>
  </si>
  <si>
    <t>MB Bank</t>
  </si>
  <si>
    <t>ntiendat1113@gmail.com</t>
  </si>
  <si>
    <t>Nguyễn Tiến Đạt</t>
  </si>
  <si>
    <t>035204000229</t>
  </si>
  <si>
    <t>Techcombank</t>
  </si>
  <si>
    <t>Teachcombank</t>
  </si>
  <si>
    <t>0395046735</t>
  </si>
  <si>
    <t>xuanloc170719@gmail.com</t>
  </si>
  <si>
    <t>BIDV</t>
  </si>
  <si>
    <t>Chi nhánh Đông Sài Gòn</t>
  </si>
  <si>
    <t>0354524732</t>
  </si>
  <si>
    <t>lienksor210@gmail.com</t>
  </si>
  <si>
    <t>064303001867</t>
  </si>
  <si>
    <t xml:space="preserve">AGRIBANK </t>
  </si>
  <si>
    <t>0862492885</t>
  </si>
  <si>
    <t>2158420026@vaa.edu.vn</t>
  </si>
  <si>
    <t>0842197297</t>
  </si>
  <si>
    <t>066303010188</t>
  </si>
  <si>
    <t>vannhinguyen21@gmail.com</t>
  </si>
  <si>
    <t>031304001937</t>
  </si>
  <si>
    <t>0967573948</t>
  </si>
  <si>
    <t>hangduyen2526@gmail.com</t>
  </si>
  <si>
    <t>031304009707</t>
  </si>
  <si>
    <t>0904275317</t>
  </si>
  <si>
    <t>thuonghint@gmail.com</t>
  </si>
  <si>
    <t>hoangemdv089@gmail.com</t>
  </si>
  <si>
    <t>0399206216</t>
  </si>
  <si>
    <t>083203011558</t>
  </si>
  <si>
    <t>2051010391@vaa.edu.vn</t>
  </si>
  <si>
    <t>094202007792</t>
  </si>
  <si>
    <t>0342821501</t>
  </si>
  <si>
    <t>trungnguyensd112@gmail.com</t>
  </si>
  <si>
    <t>079204004802</t>
  </si>
  <si>
    <t>0988073818</t>
  </si>
  <si>
    <t>0501 2752 6661</t>
  </si>
  <si>
    <t>Sacombank</t>
  </si>
  <si>
    <t>nhinhit2304@gmail.com</t>
  </si>
  <si>
    <t>Trương Lý Bảo Nhi</t>
  </si>
  <si>
    <t>0908433687</t>
  </si>
  <si>
    <t>079304005456</t>
  </si>
  <si>
    <t>1951010046@vaa.edu.vn</t>
  </si>
  <si>
    <t>0121000893939</t>
  </si>
  <si>
    <t>075301020179</t>
  </si>
  <si>
    <t>0939509068</t>
  </si>
  <si>
    <t>2153410218@vaa.edu.vn</t>
  </si>
  <si>
    <t>048303008079</t>
  </si>
  <si>
    <t>Agribank</t>
  </si>
  <si>
    <t>Cam Le - Da Nang</t>
  </si>
  <si>
    <t>0967583234</t>
  </si>
  <si>
    <t>hnauht.7113@gmail.com</t>
  </si>
  <si>
    <t>Đặng Lê Anh Thư</t>
  </si>
  <si>
    <t>051303009896</t>
  </si>
  <si>
    <t>0934600752</t>
  </si>
  <si>
    <t>2153410220@vaa.edu.vn</t>
  </si>
  <si>
    <t>Nông Đặng Nhật Thu</t>
  </si>
  <si>
    <t>006303002554</t>
  </si>
  <si>
    <t>0334872337</t>
  </si>
  <si>
    <t>SỐ TK NGÂN HÀNG</t>
  </si>
  <si>
    <t>DANH SÁCH SINH VIÊN ĐƯỢC MIỄN GIẢM HỌC PHÍ THEO DIỆN CHÍNH SÁCH NHÀ NƯỚC</t>
  </si>
  <si>
    <t>AGRIBANK</t>
  </si>
  <si>
    <t>CHI NHÁNH NGÂN HÀNG</t>
  </si>
  <si>
    <t>SĐT LIÊN HỆ</t>
  </si>
  <si>
    <t>Nộp hs trễ ngày 14/11/2022</t>
  </si>
  <si>
    <t>Nộp Hs trễ ngày 14/11/2022</t>
  </si>
  <si>
    <t>lytran20032000@gmail.com</t>
  </si>
  <si>
    <t>agribank</t>
  </si>
  <si>
    <t>chi nhánh quận 9</t>
  </si>
  <si>
    <t>0378397639</t>
  </si>
  <si>
    <t>VCB</t>
  </si>
  <si>
    <t>Mai quốc anh</t>
  </si>
  <si>
    <t>ACB</t>
  </si>
  <si>
    <t>VIETINBANK</t>
  </si>
  <si>
    <t>danngoc2103@gmail.com</t>
  </si>
  <si>
    <t>0001393730936</t>
  </si>
  <si>
    <t>079301028955</t>
  </si>
  <si>
    <t>0901872192</t>
  </si>
  <si>
    <t>viettinbank</t>
  </si>
  <si>
    <t>thmai306@gmail.com</t>
  </si>
  <si>
    <t>040304027351</t>
  </si>
  <si>
    <t>0364639025</t>
  </si>
  <si>
    <t>chi nhánh TP Hồ Chí Minh</t>
  </si>
  <si>
    <t xml:space="preserve">VCB </t>
  </si>
  <si>
    <t>chi nhánh Bến Tre</t>
  </si>
  <si>
    <t>tranthithuyvy180902@gmail.com</t>
  </si>
  <si>
    <t>0399941970</t>
  </si>
  <si>
    <t>ttk1205tn@gmail.com</t>
  </si>
  <si>
    <t>TRẦN TUẤN KHÔI</t>
  </si>
  <si>
    <t>072201002555</t>
  </si>
  <si>
    <t>chi nhánh tỉnh Tây Ninh</t>
  </si>
  <si>
    <t>0792436950</t>
  </si>
  <si>
    <t xml:space="preserve">Chi nhanh Quang Trung </t>
  </si>
  <si>
    <t>Chi nhánh Gia Lai</t>
  </si>
  <si>
    <t>Chi nhánh Đăk Lăk</t>
  </si>
  <si>
    <t>Hội sở</t>
  </si>
  <si>
    <t>Chi nhánh 12</t>
  </si>
  <si>
    <t>Chi nhánh Bình Thuận</t>
  </si>
  <si>
    <t>chi nhánh Đồng Nai</t>
  </si>
  <si>
    <t>Chi nhánh Gia Định</t>
  </si>
  <si>
    <t>Phòng giao dịch Chư Sê</t>
  </si>
  <si>
    <t>TÊN NGÂN HÀNG</t>
  </si>
  <si>
    <t>079301000380</t>
  </si>
  <si>
    <t>Chi nhánh 7</t>
  </si>
  <si>
    <t>chi nhánh Tân Bình</t>
  </si>
  <si>
    <t>0976508302</t>
  </si>
  <si>
    <t>052304015346</t>
  </si>
  <si>
    <t>MB bank</t>
  </si>
  <si>
    <t>Chi nhánh Điện Biên Phủ</t>
  </si>
  <si>
    <t>9704229209605274265</t>
  </si>
  <si>
    <t>0346032247</t>
  </si>
  <si>
    <t>Chi nhánh Cẩm Lệ</t>
  </si>
  <si>
    <t>Chi nhánh Huyện Kiến Thụy</t>
  </si>
  <si>
    <t>Vietcombank</t>
  </si>
  <si>
    <t>chi nhánh Khánh Hòa</t>
  </si>
  <si>
    <t>HỌ VÀ TÊN</t>
  </si>
  <si>
    <t>LỚP HỌC</t>
  </si>
  <si>
    <t>NGÀY SINH</t>
  </si>
  <si>
    <t>ĐỐI TƯỢNG</t>
  </si>
  <si>
    <t>MỨC HƯỞNG</t>
  </si>
  <si>
    <t>MỨC NHẬN TIỀN</t>
  </si>
  <si>
    <t>079304030648</t>
  </si>
  <si>
    <t>060294469731</t>
  </si>
  <si>
    <t>Chi nhánh Hóc Môn</t>
  </si>
  <si>
    <t>0359832612</t>
  </si>
  <si>
    <t>chi nhánh 3/2</t>
  </si>
  <si>
    <t>0704979961</t>
  </si>
  <si>
    <t>Chi nhánh Quỳ Hợp</t>
  </si>
  <si>
    <t>0879421948</t>
  </si>
  <si>
    <t>040301018871</t>
  </si>
  <si>
    <t>0938458964</t>
  </si>
  <si>
    <t xml:space="preserve">Thái Nguyễn Phương Dung </t>
  </si>
  <si>
    <t>22ĐHQT02</t>
  </si>
  <si>
    <t>0905142262</t>
  </si>
  <si>
    <t>Chi nhánh Phước Hải</t>
  </si>
  <si>
    <t>HS nộp trễ ngày 24/11/2022</t>
  </si>
  <si>
    <t>Lê Tú Uyên</t>
  </si>
  <si>
    <t>Nộp HS trễ, ngày 20/02/2023</t>
  </si>
  <si>
    <t>079204024308</t>
  </si>
  <si>
    <t>Chi nhánh 11</t>
  </si>
  <si>
    <t>001303001806</t>
  </si>
  <si>
    <t>0862505568</t>
  </si>
  <si>
    <t>Chi nhánh Hoàn Kiếm</t>
  </si>
  <si>
    <t>Lê Trung Nghĩa</t>
  </si>
  <si>
    <t>079204004533</t>
  </si>
  <si>
    <t>22ĐHXD01</t>
  </si>
  <si>
    <t>0705243431</t>
  </si>
  <si>
    <t>Chi nhánh Tân Phú</t>
  </si>
  <si>
    <t>Số tiền bằng chữ: Hai trăm năm mươi triệu sáu trăm lẻ năm ngàn đồng./.</t>
  </si>
  <si>
    <t>( Đính kèm quyết định số:          /QĐ-HVHK ngày 17 tháng 05 năm 2023)</t>
  </si>
  <si>
    <t>TP. Hồ Chí Minh, ngày      tháng 05 năm 2023</t>
  </si>
  <si>
    <t>KẾ TOÁN</t>
  </si>
  <si>
    <t>PHỤ TRÁCH</t>
  </si>
  <si>
    <t>Nguyễn Thị Dịu</t>
  </si>
  <si>
    <t>HỌC KỲ II -III - NĂM HỌC 2022-2023 (chuyển khoản)</t>
  </si>
  <si>
    <t>DANH SÁCH SINH VIÊN ĐƯỢC MIỄN GIẢM HỌC PHÍ HK 2 VÀ HK 3 - NĂM HỌC 2022-2023</t>
  </si>
  <si>
    <t>TP. Hồ Chí Minh, ngày 17 tháng 05 năm 2023</t>
  </si>
  <si>
    <t>GIẢM ĐỐC</t>
  </si>
  <si>
    <t>KẾ HOẠCH</t>
  </si>
  <si>
    <t>HỌC KỲ 2 VÀ HỌC KỲ 3 NĂM HỌC 2022-2023</t>
  </si>
  <si>
    <t>TỔNG HỢP ĐỀ NGHỊ CẤP BÙ TIỀN HỌC PHÍ MIỄN GIẢM HỌC PHÍ</t>
  </si>
  <si>
    <t>A</t>
  </si>
  <si>
    <t>C</t>
  </si>
  <si>
    <t>D</t>
  </si>
  <si>
    <t>E</t>
  </si>
  <si>
    <t>B</t>
  </si>
  <si>
    <t>Số tiền sv nhận/nộp</t>
  </si>
  <si>
    <t>DANH SÁCH SINH VIÊN ĐƯỢC MIỄN GIẢM HỌC PHÍ HK 3 - NĂM HỌC 2022-2023</t>
  </si>
  <si>
    <t>MÃ SV</t>
  </si>
  <si>
    <t>Học phí HK 1 SV đã đóng</t>
  </si>
  <si>
    <t>Thực lãnh HK 1</t>
  </si>
  <si>
    <t>Đàm Thị Nương</t>
  </si>
  <si>
    <t>23ĐHKV04</t>
  </si>
  <si>
    <t>Dân tộc thiểu số thuộc khu vực III,  vùng dân tộc và miền núi</t>
  </si>
  <si>
    <t>Võ Thái Học</t>
  </si>
  <si>
    <t>23ĐHTT05</t>
  </si>
  <si>
    <t>Nguyễn Thị Thu Trang</t>
  </si>
  <si>
    <t>20ĐHQTVT3</t>
  </si>
  <si>
    <t>Nguyễn Thị Thu Hiền</t>
  </si>
  <si>
    <t>23ĐHQT07</t>
  </si>
  <si>
    <t>Con CB-CNVC bị tai nạn lao động, BNN được hưởng trợ cấp</t>
  </si>
  <si>
    <t>Sin Thị Viên</t>
  </si>
  <si>
    <t>Trương Lường Thái Hà</t>
  </si>
  <si>
    <t>23ĐHKV03</t>
  </si>
  <si>
    <t>Hoàng Ích Cao Sơn</t>
  </si>
  <si>
    <t>23ĐHTT03</t>
  </si>
  <si>
    <t>Lý Thảo My</t>
  </si>
  <si>
    <t>Phạm Thị Kim Oanh</t>
  </si>
  <si>
    <t>19ĐHQTVT02</t>
  </si>
  <si>
    <t>Vòng Mỹ Lệ</t>
  </si>
  <si>
    <t>20ĐHKL01</t>
  </si>
  <si>
    <t>Trần Quốc Huy</t>
  </si>
  <si>
    <t>23ĐHKL01</t>
  </si>
  <si>
    <t>Tạ Hoàng Gia Hiếu</t>
  </si>
  <si>
    <t>Dơng Ka Mỹ Huyền</t>
  </si>
  <si>
    <t>Ka Vy</t>
  </si>
  <si>
    <t>Hà Dương Ngọc Minh</t>
  </si>
  <si>
    <t>23ĐHNA05</t>
  </si>
  <si>
    <t>Sinh viên là con của người hoạt động kháng chiến bị nhiễm chất độc hóa học</t>
  </si>
  <si>
    <t>Thạch Thị Kim Xuyến</t>
  </si>
  <si>
    <t>23ĐHQT09</t>
  </si>
  <si>
    <t>Dân tộc thiểu số thuộc xã đặc biệt khó khăn</t>
  </si>
  <si>
    <t>Tòng Bùi Thành Long</t>
  </si>
  <si>
    <t>23ĐHKL02</t>
  </si>
  <si>
    <t>Bảo lưu</t>
  </si>
  <si>
    <t>DANH SÁCH SINH VIÊN ĐƯỢC MIỄN, GIẢM HỌC PHÍ HỌC NĂM HỌC 2023-2024</t>
  </si>
  <si>
    <t>Sinh viên lưu ý: đóng học phí đúng thời hạn sau khi đăng ký học phần. Học viện sẽ hoàn lại số tiền học phí theo tỉ lệ % học phí sinh viên được miễn, giảm cho từng học kỳ. Sinh viên chỉ được miễn, giảm học phí đối với những học phần đăng ký mới; không được miễn, giảm học phí đối với những học phần học lại, học cải thiện và học phần Giáo dục quốc phòng và an ninh (vì học phí học phần này do Trung tâm Giáo dục quốc phòng an ninh quản lý, Học viện chỉ thu hộ và chuyển cho Trung tâm).</t>
  </si>
  <si>
    <t>Thạch Ngọc Kim</t>
  </si>
  <si>
    <t>Trần Thị Ánh</t>
  </si>
  <si>
    <t>23ĐHNA07</t>
  </si>
  <si>
    <t>DANH SÁCH SINH VIÊN KHÔNG ĐỦ ĐIỀU KIỆN MIỄN, GIẢM HỌC PHÍ</t>
  </si>
  <si>
    <t xml:space="preserve">Sinh viên nộp hồ sơ không đầy đủ, thiếu giấy xác nhận cư trú tại khu vực khó khăn, miền núi theo quy định của Nhà nước </t>
  </si>
  <si>
    <t>Võ Thị Minh Trang</t>
  </si>
  <si>
    <t>Sinh viên thuộc hộ nghèo</t>
  </si>
  <si>
    <t>Sinh viên là dân tộc thiểu số thuộc hộ nghèo/cận nghèo mới được miễn, giảm theo quy định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</si>
</sst>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m/d/yyyy\ h:mm:ss"/>
  </numFmts>
  <fonts count="25" x14ac:knownFonts="1">
    <font>
      <sz val="11"/>
      <color theme="1"/>
      <name val="Calibri"/>
      <family val="2"/>
      <scheme val="minor"/>
    </font>
    <font>
      <b/>
      <sz val="13"/>
      <color theme="1"/>
      <name val="Times New Roman"/>
      <family val="1"/>
      <charset val="163"/>
    </font>
    <font>
      <b/>
      <sz val="13"/>
      <color rgb="FF000000"/>
      <name val="Times New Roman"/>
      <family val="1"/>
      <charset val="163"/>
    </font>
    <font>
      <sz val="13"/>
      <color rgb="FF000000"/>
      <name val="Times New Roman"/>
      <family val="1"/>
      <charset val="163"/>
    </font>
    <font>
      <sz val="13"/>
      <color theme="1"/>
      <name val="Times New Roman"/>
      <family val="1"/>
      <charset val="163"/>
    </font>
    <font>
      <b/>
      <sz val="11"/>
      <color theme="1"/>
      <name val="Times New Roman"/>
      <family val="1"/>
      <charset val="163"/>
    </font>
    <font>
      <sz val="11"/>
      <color theme="1"/>
      <name val="Times New Roman"/>
      <family val="1"/>
      <charset val="163"/>
    </font>
    <font>
      <sz val="11"/>
      <color theme="1"/>
      <name val="Calibri"/>
      <family val="2"/>
      <scheme val="minor"/>
    </font>
    <font>
      <sz val="10"/>
      <color rgb="FF000000"/>
      <name val="Arial"/>
      <family val="2"/>
      <charset val="163"/>
    </font>
    <font>
      <b/>
      <sz val="16"/>
      <color theme="1"/>
      <name val="Times New Roman"/>
      <family val="1"/>
      <charset val="163"/>
    </font>
    <font>
      <i/>
      <sz val="13"/>
      <color theme="1"/>
      <name val="Times New Roman"/>
      <family val="1"/>
      <charset val="163"/>
    </font>
    <font>
      <i/>
      <sz val="14"/>
      <color theme="1"/>
      <name val="Times New Roman"/>
      <family val="1"/>
      <charset val="163"/>
    </font>
    <font>
      <sz val="13"/>
      <name val="Times New Roman"/>
      <family val="1"/>
      <charset val="163"/>
    </font>
    <font>
      <sz val="11"/>
      <color rgb="FFFF0000"/>
      <name val="Times New Roman"/>
      <family val="1"/>
      <charset val="163"/>
    </font>
    <font>
      <sz val="13"/>
      <color rgb="FFFF0000"/>
      <name val="Times New Roman"/>
      <family val="1"/>
      <charset val="163"/>
    </font>
    <font>
      <sz val="10"/>
      <color theme="1"/>
      <name val="Times New Roman"/>
      <family val="1"/>
      <charset val="163"/>
    </font>
    <font>
      <b/>
      <i/>
      <sz val="13"/>
      <color theme="1"/>
      <name val="Times New Roman"/>
      <family val="1"/>
      <charset val="163"/>
    </font>
    <font>
      <b/>
      <sz val="14"/>
      <color theme="1"/>
      <name val="Times New Roman"/>
      <family val="1"/>
      <charset val="163"/>
    </font>
    <font>
      <sz val="11"/>
      <name val="Times New Roman"/>
      <family val="1"/>
      <charset val="163"/>
    </font>
    <font>
      <b/>
      <sz val="13"/>
      <name val="Times New Roman"/>
      <family val="1"/>
      <charset val="163"/>
    </font>
    <font>
      <b/>
      <sz val="16"/>
      <name val="Times New Roman"/>
      <family val="1"/>
      <charset val="163"/>
    </font>
    <font>
      <i/>
      <sz val="13"/>
      <name val="Times New Roman"/>
      <family val="1"/>
      <charset val="163"/>
    </font>
    <font>
      <sz val="13"/>
      <name val="Calibri"/>
      <family val="2"/>
      <scheme val="minor"/>
    </font>
    <font>
      <sz val="16"/>
      <color rgb="FFC00000"/>
      <name val="Times New Roman"/>
      <family val="1"/>
      <charset val="163"/>
    </font>
    <font>
      <b/>
      <sz val="18"/>
      <color rgb="FFFF0000"/>
      <name val="Times New Roman"/>
      <family val="1"/>
      <charset val="163"/>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3" fontId="7" fillId="0" borderId="0" applyFont="0" applyFill="0" applyBorder="0" applyAlignment="0" applyProtection="0"/>
    <xf numFmtId="0" fontId="8" fillId="0" borderId="0"/>
  </cellStyleXfs>
  <cellXfs count="125">
    <xf numFmtId="0" fontId="0" fillId="0" borderId="0" xfId="0"/>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3" fillId="0" borderId="0" xfId="0" applyFont="1" applyAlignment="1">
      <alignment horizontal="center" vertical="center" wrapText="1"/>
    </xf>
    <xf numFmtId="164" fontId="4" fillId="0" borderId="1" xfId="0" applyNumberFormat="1" applyFont="1" applyFill="1" applyBorder="1" applyAlignment="1">
      <alignment horizontal="center" vertical="center" wrapText="1"/>
    </xf>
    <xf numFmtId="9" fontId="4" fillId="0" borderId="1" xfId="0" applyNumberFormat="1" applyFont="1" applyBorder="1" applyAlignment="1">
      <alignment horizontal="center" vertical="center" wrapText="1"/>
    </xf>
    <xf numFmtId="49" fontId="4" fillId="0" borderId="1" xfId="0" quotePrefix="1"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0" fontId="6" fillId="0" borderId="0" xfId="0" applyFont="1"/>
    <xf numFmtId="0" fontId="4" fillId="0" borderId="1" xfId="0" applyFont="1" applyBorder="1"/>
    <xf numFmtId="0" fontId="1" fillId="0" borderId="1" xfId="0" applyFont="1" applyBorder="1"/>
    <xf numFmtId="164" fontId="1" fillId="0" borderId="1" xfId="0" applyNumberFormat="1" applyFont="1" applyBorder="1"/>
    <xf numFmtId="49" fontId="4" fillId="0" borderId="1" xfId="0" applyNumberFormat="1" applyFont="1" applyBorder="1"/>
    <xf numFmtId="0" fontId="6" fillId="0" borderId="1" xfId="0" applyFont="1" applyBorder="1"/>
    <xf numFmtId="0" fontId="4" fillId="0" borderId="0" xfId="0" applyFont="1"/>
    <xf numFmtId="0" fontId="1" fillId="0" borderId="0" xfId="0" applyFont="1"/>
    <xf numFmtId="49" fontId="1" fillId="0" borderId="0" xfId="0" applyNumberFormat="1" applyFont="1"/>
    <xf numFmtId="49" fontId="6" fillId="0" borderId="0" xfId="0" applyNumberFormat="1" applyFont="1"/>
    <xf numFmtId="0" fontId="10" fillId="0" borderId="1" xfId="0" applyFont="1" applyBorder="1"/>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14"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6" fillId="0" borderId="0" xfId="0" applyNumberFormat="1" applyFont="1"/>
    <xf numFmtId="0" fontId="13" fillId="0" borderId="0" xfId="0" applyFont="1"/>
    <xf numFmtId="0" fontId="14" fillId="0" borderId="0" xfId="0" applyFont="1" applyAlignment="1">
      <alignment horizontal="center" vertical="center" wrapText="1"/>
    </xf>
    <xf numFmtId="164" fontId="14" fillId="0" borderId="0" xfId="0" applyNumberFormat="1" applyFont="1" applyAlignment="1">
      <alignment horizontal="center" vertical="center" wrapText="1"/>
    </xf>
    <xf numFmtId="49" fontId="14" fillId="0" borderId="1" xfId="0" applyNumberFormat="1" applyFont="1" applyBorder="1" applyAlignment="1">
      <alignment horizontal="center" vertical="center" wrapText="1"/>
    </xf>
    <xf numFmtId="0" fontId="1" fillId="0" borderId="0" xfId="0" applyFont="1" applyAlignment="1">
      <alignment horizontal="center"/>
    </xf>
    <xf numFmtId="0" fontId="15" fillId="0" borderId="0" xfId="0" applyFont="1"/>
    <xf numFmtId="1" fontId="15" fillId="0" borderId="0" xfId="0" applyNumberFormat="1" applyFont="1" applyAlignment="1">
      <alignment horizontal="center"/>
    </xf>
    <xf numFmtId="165" fontId="15" fillId="0" borderId="0" xfId="0" applyNumberFormat="1" applyFont="1"/>
    <xf numFmtId="14" fontId="15" fillId="0" borderId="0" xfId="0" applyNumberFormat="1" applyFont="1"/>
    <xf numFmtId="0" fontId="15" fillId="0" borderId="0" xfId="0" quotePrefix="1" applyFont="1"/>
    <xf numFmtId="1" fontId="15" fillId="0" borderId="0" xfId="0" quotePrefix="1" applyNumberFormat="1" applyFont="1" applyAlignment="1">
      <alignment horizontal="center"/>
    </xf>
    <xf numFmtId="1" fontId="6" fillId="0" borderId="0" xfId="0" applyNumberFormat="1" applyFont="1" applyAlignment="1">
      <alignment horizontal="center"/>
    </xf>
    <xf numFmtId="1" fontId="6" fillId="0" borderId="1" xfId="0" applyNumberFormat="1" applyFont="1" applyBorder="1"/>
    <xf numFmtId="0" fontId="3" fillId="0" borderId="0" xfId="0" quotePrefix="1" applyFont="1" applyAlignment="1">
      <alignment horizontal="center" vertical="center" wrapText="1"/>
    </xf>
    <xf numFmtId="1" fontId="3" fillId="0" borderId="1" xfId="0" quotePrefix="1" applyNumberFormat="1" applyFont="1" applyBorder="1" applyAlignment="1">
      <alignment horizontal="center" vertical="center" wrapText="1"/>
    </xf>
    <xf numFmtId="0" fontId="3" fillId="0" borderId="1" xfId="0" quotePrefix="1" applyFont="1" applyBorder="1" applyAlignment="1">
      <alignment horizontal="center" vertical="center" wrapText="1"/>
    </xf>
    <xf numFmtId="164" fontId="5" fillId="0" borderId="0" xfId="0" applyNumberFormat="1" applyFont="1" applyFill="1" applyAlignment="1"/>
    <xf numFmtId="1" fontId="1" fillId="0" borderId="0" xfId="0" applyNumberFormat="1" applyFont="1"/>
    <xf numFmtId="49"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1"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1" fontId="3" fillId="0" borderId="4" xfId="0" applyNumberFormat="1" applyFont="1" applyBorder="1" applyAlignment="1">
      <alignment horizontal="center" vertical="center" wrapText="1"/>
    </xf>
    <xf numFmtId="1" fontId="4" fillId="0" borderId="1" xfId="0" quotePrefix="1" applyNumberFormat="1" applyFont="1" applyFill="1" applyBorder="1" applyAlignment="1">
      <alignment horizontal="center" vertical="center" wrapText="1"/>
    </xf>
    <xf numFmtId="0" fontId="4" fillId="0" borderId="1" xfId="0" quotePrefix="1" applyFont="1" applyBorder="1" applyAlignment="1">
      <alignment horizontal="center" vertical="center" wrapText="1"/>
    </xf>
    <xf numFmtId="1" fontId="14" fillId="0" borderId="1" xfId="0" applyNumberFormat="1" applyFont="1" applyBorder="1" applyAlignment="1">
      <alignment horizontal="center" vertical="center" wrapText="1"/>
    </xf>
    <xf numFmtId="0" fontId="10" fillId="0" borderId="0" xfId="0" applyFont="1"/>
    <xf numFmtId="49" fontId="4" fillId="0" borderId="0" xfId="0" applyNumberFormat="1" applyFont="1"/>
    <xf numFmtId="1" fontId="14"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 fontId="3" fillId="0" borderId="0" xfId="0" quotePrefix="1" applyNumberFormat="1" applyFont="1" applyAlignment="1">
      <alignment horizontal="center" vertical="center" wrapText="1"/>
    </xf>
    <xf numFmtId="1" fontId="3" fillId="0" borderId="3" xfId="0" quotePrefix="1" applyNumberFormat="1" applyFont="1" applyBorder="1" applyAlignment="1">
      <alignment horizontal="center" vertical="center" wrapText="1"/>
    </xf>
    <xf numFmtId="14" fontId="3"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17" fontId="3" fillId="0" borderId="0" xfId="0" quotePrefix="1" applyNumberFormat="1" applyFont="1" applyAlignment="1">
      <alignment horizontal="center" vertical="center" wrapText="1"/>
    </xf>
    <xf numFmtId="0" fontId="16" fillId="0" borderId="0" xfId="0" applyFont="1"/>
    <xf numFmtId="0" fontId="5" fillId="0" borderId="0" xfId="0" applyFont="1"/>
    <xf numFmtId="49" fontId="5" fillId="0" borderId="0" xfId="0" applyNumberFormat="1" applyFont="1"/>
    <xf numFmtId="0" fontId="12" fillId="0" borderId="0" xfId="0" applyFont="1" applyFill="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14" fontId="12" fillId="0" borderId="1" xfId="0" applyNumberFormat="1"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164" fontId="12" fillId="0" borderId="1" xfId="0" applyNumberFormat="1" applyFont="1" applyFill="1" applyBorder="1" applyAlignment="1">
      <alignment horizontal="center" vertical="center" wrapText="1"/>
    </xf>
    <xf numFmtId="0" fontId="18" fillId="0" borderId="0" xfId="0" applyFont="1" applyFill="1"/>
    <xf numFmtId="1"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164" fontId="19" fillId="0" borderId="1" xfId="0" applyNumberFormat="1" applyFont="1" applyFill="1" applyBorder="1" applyAlignment="1">
      <alignment horizontal="center" vertical="center" wrapText="1"/>
    </xf>
    <xf numFmtId="0" fontId="19" fillId="0" borderId="0" xfId="0" applyFont="1" applyFill="1" applyAlignment="1">
      <alignment horizontal="center" vertical="center" wrapText="1"/>
    </xf>
    <xf numFmtId="1" fontId="12" fillId="0" borderId="1" xfId="0" applyNumberFormat="1" applyFont="1" applyFill="1" applyBorder="1" applyAlignment="1">
      <alignment horizontal="center" vertical="center" wrapText="1"/>
    </xf>
    <xf numFmtId="164" fontId="12" fillId="0" borderId="0" xfId="0" applyNumberFormat="1" applyFont="1" applyFill="1" applyAlignment="1">
      <alignment horizontal="center" vertical="center" wrapText="1"/>
    </xf>
    <xf numFmtId="1" fontId="12" fillId="0" borderId="1" xfId="0" applyNumberFormat="1" applyFont="1" applyFill="1" applyBorder="1" applyAlignment="1">
      <alignment horizontal="left" vertical="center" wrapText="1"/>
    </xf>
    <xf numFmtId="164" fontId="12" fillId="0" borderId="1" xfId="0" applyNumberFormat="1" applyFont="1" applyFill="1" applyBorder="1" applyAlignment="1">
      <alignment horizontal="left" vertical="center" wrapText="1"/>
    </xf>
    <xf numFmtId="0" fontId="19" fillId="0" borderId="1" xfId="0" applyFont="1" applyFill="1" applyBorder="1"/>
    <xf numFmtId="0" fontId="12" fillId="0" borderId="0" xfId="0" applyFont="1" applyFill="1"/>
    <xf numFmtId="164" fontId="12" fillId="0" borderId="0" xfId="0" applyNumberFormat="1" applyFont="1" applyFill="1"/>
    <xf numFmtId="0" fontId="21" fillId="0" borderId="0" xfId="0" applyFont="1" applyFill="1" applyAlignment="1">
      <alignment horizontal="center"/>
    </xf>
    <xf numFmtId="0" fontId="22" fillId="0" borderId="0" xfId="0" applyFont="1" applyFill="1"/>
    <xf numFmtId="164" fontId="18" fillId="0" borderId="0" xfId="0" applyNumberFormat="1" applyFont="1" applyFill="1"/>
    <xf numFmtId="0" fontId="23" fillId="0" borderId="0" xfId="0" applyFont="1" applyFill="1" applyAlignment="1">
      <alignment horizontal="left" wrapText="1"/>
    </xf>
    <xf numFmtId="0" fontId="12" fillId="0" borderId="0" xfId="0" applyFont="1" applyFill="1" applyAlignment="1">
      <alignment horizontal="center"/>
    </xf>
    <xf numFmtId="0" fontId="19" fillId="0" borderId="0" xfId="0" applyFont="1" applyFill="1" applyAlignment="1">
      <alignment horizontal="center"/>
    </xf>
    <xf numFmtId="0" fontId="20" fillId="0" borderId="0" xfId="0" applyFont="1" applyFill="1" applyAlignment="1">
      <alignment horizontal="center"/>
    </xf>
    <xf numFmtId="164" fontId="19" fillId="0" borderId="0" xfId="0" applyNumberFormat="1" applyFont="1" applyFill="1" applyAlignment="1">
      <alignment horizontal="center"/>
    </xf>
    <xf numFmtId="0" fontId="1" fillId="0" borderId="0" xfId="0" applyFont="1" applyAlignment="1">
      <alignment horizontal="center"/>
    </xf>
    <xf numFmtId="0" fontId="4" fillId="0" borderId="0" xfId="0" applyFont="1" applyAlignment="1">
      <alignment horizontal="center"/>
    </xf>
    <xf numFmtId="164" fontId="5" fillId="0" borderId="0" xfId="0" applyNumberFormat="1" applyFont="1" applyFill="1" applyAlignment="1">
      <alignment horizontal="center"/>
    </xf>
    <xf numFmtId="0" fontId="9"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5" fillId="0" borderId="0" xfId="0" applyFont="1" applyAlignment="1">
      <alignment horizontal="center"/>
    </xf>
    <xf numFmtId="1" fontId="1" fillId="0" borderId="0" xfId="0" applyNumberFormat="1" applyFont="1" applyAlignment="1">
      <alignment horizontal="center"/>
    </xf>
    <xf numFmtId="164" fontId="1" fillId="0" borderId="0" xfId="0" applyNumberFormat="1" applyFont="1" applyFill="1" applyAlignment="1">
      <alignment horizontal="center"/>
    </xf>
    <xf numFmtId="1" fontId="10" fillId="0" borderId="0" xfId="0" applyNumberFormat="1" applyFont="1" applyAlignment="1">
      <alignment horizontal="center"/>
    </xf>
    <xf numFmtId="0" fontId="17" fillId="0" borderId="0" xfId="0" applyFont="1" applyAlignment="1">
      <alignment horizontal="center"/>
    </xf>
    <xf numFmtId="0" fontId="12" fillId="2" borderId="1" xfId="0" applyFont="1" applyFill="1" applyBorder="1" applyAlignment="1">
      <alignment horizontal="center" vertical="center" wrapText="1"/>
    </xf>
    <xf numFmtId="164" fontId="12" fillId="2" borderId="1" xfId="0" applyNumberFormat="1" applyFont="1" applyFill="1" applyBorder="1" applyAlignment="1">
      <alignment horizontal="left" vertical="center" wrapText="1"/>
    </xf>
    <xf numFmtId="164" fontId="12" fillId="2" borderId="1" xfId="0" applyNumberFormat="1"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9" fontId="12" fillId="2" borderId="1" xfId="0" applyNumberFormat="1" applyFont="1" applyFill="1" applyBorder="1" applyAlignment="1">
      <alignment horizontal="center" vertical="center" wrapText="1"/>
    </xf>
    <xf numFmtId="164" fontId="12" fillId="2" borderId="1" xfId="0" applyNumberFormat="1" applyFont="1" applyFill="1" applyBorder="1" applyAlignment="1">
      <alignment vertical="center" wrapText="1"/>
    </xf>
    <xf numFmtId="0" fontId="24" fillId="2" borderId="5" xfId="0" applyFont="1" applyFill="1" applyBorder="1" applyAlignment="1">
      <alignment horizontal="left"/>
    </xf>
    <xf numFmtId="1" fontId="19"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164" fontId="19" fillId="2" borderId="1" xfId="0" applyNumberFormat="1" applyFont="1" applyFill="1" applyBorder="1" applyAlignment="1">
      <alignment horizontal="center" vertical="center" wrapText="1"/>
    </xf>
    <xf numFmtId="1" fontId="12" fillId="2" borderId="1" xfId="0" applyNumberFormat="1" applyFont="1" applyFill="1" applyBorder="1" applyAlignment="1">
      <alignment horizontal="center" vertical="center" wrapText="1"/>
    </xf>
  </cellXfs>
  <cellStyles count="3">
    <cellStyle name="Comma" xfId="1" builtinId="3" hidden="1"/>
    <cellStyle name="Normal" xfId="0" builtinId="0"/>
    <cellStyle name="Normal 2" xfId="2"/>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96837</xdr:colOff>
      <xdr:row>2</xdr:row>
      <xdr:rowOff>31750</xdr:rowOff>
    </xdr:from>
    <xdr:to>
      <xdr:col>2</xdr:col>
      <xdr:colOff>1808162</xdr:colOff>
      <xdr:row>2</xdr:row>
      <xdr:rowOff>31750</xdr:rowOff>
    </xdr:to>
    <xdr:cxnSp macro="">
      <xdr:nvCxnSpPr>
        <xdr:cNvPr id="2" name="Straight Connector 1">
          <a:extLst>
            <a:ext uri="{FF2B5EF4-FFF2-40B4-BE49-F238E27FC236}">
              <a16:creationId xmlns="" xmlns:a16="http://schemas.microsoft.com/office/drawing/2014/main" id="{00000000-0008-0000-0000-000002000000}"/>
            </a:ext>
          </a:extLst>
        </xdr:cNvPr>
        <xdr:cNvCxnSpPr/>
      </xdr:nvCxnSpPr>
      <xdr:spPr>
        <a:xfrm>
          <a:off x="1468437" y="450850"/>
          <a:ext cx="17113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493059</xdr:colOff>
      <xdr:row>2</xdr:row>
      <xdr:rowOff>22411</xdr:rowOff>
    </xdr:from>
    <xdr:to>
      <xdr:col>8</xdr:col>
      <xdr:colOff>1053353</xdr:colOff>
      <xdr:row>2</xdr:row>
      <xdr:rowOff>22412</xdr:rowOff>
    </xdr:to>
    <xdr:cxnSp macro="">
      <xdr:nvCxnSpPr>
        <xdr:cNvPr id="4" name="Straight Connector 3">
          <a:extLst>
            <a:ext uri="{FF2B5EF4-FFF2-40B4-BE49-F238E27FC236}">
              <a16:creationId xmlns="" xmlns:a16="http://schemas.microsoft.com/office/drawing/2014/main" id="{00000000-0008-0000-0000-000002000000}"/>
            </a:ext>
          </a:extLst>
        </xdr:cNvPr>
        <xdr:cNvCxnSpPr/>
      </xdr:nvCxnSpPr>
      <xdr:spPr>
        <a:xfrm flipV="1">
          <a:off x="9200030" y="448235"/>
          <a:ext cx="1983441"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557212</xdr:colOff>
      <xdr:row>2</xdr:row>
      <xdr:rowOff>0</xdr:rowOff>
    </xdr:from>
    <xdr:to>
      <xdr:col>2</xdr:col>
      <xdr:colOff>1252537</xdr:colOff>
      <xdr:row>2</xdr:row>
      <xdr:rowOff>0</xdr:rowOff>
    </xdr:to>
    <xdr:cxnSp macro="">
      <xdr:nvCxnSpPr>
        <xdr:cNvPr id="2" name="Straight Connector 1">
          <a:extLst>
            <a:ext uri="{FF2B5EF4-FFF2-40B4-BE49-F238E27FC236}">
              <a16:creationId xmlns="" xmlns:a16="http://schemas.microsoft.com/office/drawing/2014/main" id="{C22B969C-C11F-40A8-8C21-3467C1722B61}"/>
            </a:ext>
          </a:extLst>
        </xdr:cNvPr>
        <xdr:cNvCxnSpPr/>
      </xdr:nvCxnSpPr>
      <xdr:spPr>
        <a:xfrm>
          <a:off x="968692" y="426720"/>
          <a:ext cx="184594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123825</xdr:colOff>
      <xdr:row>2</xdr:row>
      <xdr:rowOff>19050</xdr:rowOff>
    </xdr:from>
    <xdr:to>
      <xdr:col>7</xdr:col>
      <xdr:colOff>1009650</xdr:colOff>
      <xdr:row>2</xdr:row>
      <xdr:rowOff>19050</xdr:rowOff>
    </xdr:to>
    <xdr:cxnSp macro="">
      <xdr:nvCxnSpPr>
        <xdr:cNvPr id="3" name="Straight Connector 2">
          <a:extLst>
            <a:ext uri="{FF2B5EF4-FFF2-40B4-BE49-F238E27FC236}">
              <a16:creationId xmlns="" xmlns:a16="http://schemas.microsoft.com/office/drawing/2014/main" id="{992A671D-BB6E-4EE8-AA6E-A031D7D95C76}"/>
            </a:ext>
          </a:extLst>
        </xdr:cNvPr>
        <xdr:cNvCxnSpPr/>
      </xdr:nvCxnSpPr>
      <xdr:spPr>
        <a:xfrm>
          <a:off x="9123045" y="445770"/>
          <a:ext cx="182308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590550</xdr:colOff>
      <xdr:row>5</xdr:row>
      <xdr:rowOff>0</xdr:rowOff>
    </xdr:from>
    <xdr:to>
      <xdr:col>5</xdr:col>
      <xdr:colOff>2247900</xdr:colOff>
      <xdr:row>5</xdr:row>
      <xdr:rowOff>0</xdr:rowOff>
    </xdr:to>
    <xdr:cxnSp macro="">
      <xdr:nvCxnSpPr>
        <xdr:cNvPr id="4" name="Straight Connector 3">
          <a:extLst>
            <a:ext uri="{FF2B5EF4-FFF2-40B4-BE49-F238E27FC236}">
              <a16:creationId xmlns="" xmlns:a16="http://schemas.microsoft.com/office/drawing/2014/main" id="{01A91377-4015-4633-9677-C3A659DADD5D}"/>
            </a:ext>
          </a:extLst>
        </xdr:cNvPr>
        <xdr:cNvCxnSpPr/>
      </xdr:nvCxnSpPr>
      <xdr:spPr>
        <a:xfrm>
          <a:off x="4461510" y="1036320"/>
          <a:ext cx="408813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557212</xdr:colOff>
      <xdr:row>2</xdr:row>
      <xdr:rowOff>0</xdr:rowOff>
    </xdr:from>
    <xdr:to>
      <xdr:col>2</xdr:col>
      <xdr:colOff>1252537</xdr:colOff>
      <xdr:row>2</xdr:row>
      <xdr:rowOff>0</xdr:rowOff>
    </xdr:to>
    <xdr:cxnSp macro="">
      <xdr:nvCxnSpPr>
        <xdr:cNvPr id="2" name="Straight Connector 1">
          <a:extLst>
            <a:ext uri="{FF2B5EF4-FFF2-40B4-BE49-F238E27FC236}">
              <a16:creationId xmlns="" xmlns:a16="http://schemas.microsoft.com/office/drawing/2014/main" id="{00000000-0008-0000-0200-000002000000}"/>
            </a:ext>
          </a:extLst>
        </xdr:cNvPr>
        <xdr:cNvCxnSpPr/>
      </xdr:nvCxnSpPr>
      <xdr:spPr>
        <a:xfrm>
          <a:off x="919162" y="419100"/>
          <a:ext cx="17049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1790700</xdr:colOff>
      <xdr:row>2</xdr:row>
      <xdr:rowOff>0</xdr:rowOff>
    </xdr:from>
    <xdr:to>
      <xdr:col>7</xdr:col>
      <xdr:colOff>314325</xdr:colOff>
      <xdr:row>2</xdr:row>
      <xdr:rowOff>0</xdr:rowOff>
    </xdr:to>
    <xdr:cxnSp macro="">
      <xdr:nvCxnSpPr>
        <xdr:cNvPr id="5" name="Straight Connector 4">
          <a:extLst>
            <a:ext uri="{FF2B5EF4-FFF2-40B4-BE49-F238E27FC236}">
              <a16:creationId xmlns="" xmlns:a16="http://schemas.microsoft.com/office/drawing/2014/main" id="{00000000-0008-0000-0200-000005000000}"/>
            </a:ext>
          </a:extLst>
        </xdr:cNvPr>
        <xdr:cNvCxnSpPr/>
      </xdr:nvCxnSpPr>
      <xdr:spPr>
        <a:xfrm>
          <a:off x="7448550" y="419100"/>
          <a:ext cx="17049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533400</xdr:colOff>
      <xdr:row>6</xdr:row>
      <xdr:rowOff>0</xdr:rowOff>
    </xdr:from>
    <xdr:to>
      <xdr:col>5</xdr:col>
      <xdr:colOff>2190750</xdr:colOff>
      <xdr:row>6</xdr:row>
      <xdr:rowOff>0</xdr:rowOff>
    </xdr:to>
    <xdr:cxnSp macro="">
      <xdr:nvCxnSpPr>
        <xdr:cNvPr id="6" name="Straight Connector 5">
          <a:extLst>
            <a:ext uri="{FF2B5EF4-FFF2-40B4-BE49-F238E27FC236}">
              <a16:creationId xmlns="" xmlns:a16="http://schemas.microsoft.com/office/drawing/2014/main" id="{00000000-0008-0000-0200-000006000000}"/>
            </a:ext>
          </a:extLst>
        </xdr:cNvPr>
        <xdr:cNvCxnSpPr/>
      </xdr:nvCxnSpPr>
      <xdr:spPr>
        <a:xfrm>
          <a:off x="4067175" y="1295400"/>
          <a:ext cx="37814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473868</xdr:colOff>
      <xdr:row>1</xdr:row>
      <xdr:rowOff>202405</xdr:rowOff>
    </xdr:from>
    <xdr:to>
      <xdr:col>2</xdr:col>
      <xdr:colOff>1169193</xdr:colOff>
      <xdr:row>1</xdr:row>
      <xdr:rowOff>202405</xdr:rowOff>
    </xdr:to>
    <xdr:cxnSp macro="">
      <xdr:nvCxnSpPr>
        <xdr:cNvPr id="2" name="Straight Connector 1">
          <a:extLst>
            <a:ext uri="{FF2B5EF4-FFF2-40B4-BE49-F238E27FC236}">
              <a16:creationId xmlns="" xmlns:a16="http://schemas.microsoft.com/office/drawing/2014/main" id="{00000000-0008-0000-0400-000002000000}"/>
            </a:ext>
          </a:extLst>
        </xdr:cNvPr>
        <xdr:cNvCxnSpPr/>
      </xdr:nvCxnSpPr>
      <xdr:spPr>
        <a:xfrm>
          <a:off x="831056" y="416718"/>
          <a:ext cx="17073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229658</xdr:colOff>
      <xdr:row>1</xdr:row>
      <xdr:rowOff>209549</xdr:rowOff>
    </xdr:from>
    <xdr:to>
      <xdr:col>12</xdr:col>
      <xdr:colOff>639233</xdr:colOff>
      <xdr:row>1</xdr:row>
      <xdr:rowOff>209549</xdr:rowOff>
    </xdr:to>
    <xdr:cxnSp macro="">
      <xdr:nvCxnSpPr>
        <xdr:cNvPr id="3" name="Straight Connector 2">
          <a:extLst>
            <a:ext uri="{FF2B5EF4-FFF2-40B4-BE49-F238E27FC236}">
              <a16:creationId xmlns="" xmlns:a16="http://schemas.microsoft.com/office/drawing/2014/main" id="{00000000-0008-0000-0400-000003000000}"/>
            </a:ext>
          </a:extLst>
        </xdr:cNvPr>
        <xdr:cNvCxnSpPr/>
      </xdr:nvCxnSpPr>
      <xdr:spPr>
        <a:xfrm>
          <a:off x="14072658" y="421216"/>
          <a:ext cx="170074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1603376</xdr:colOff>
      <xdr:row>6</xdr:row>
      <xdr:rowOff>9525</xdr:rowOff>
    </xdr:from>
    <xdr:to>
      <xdr:col>7</xdr:col>
      <xdr:colOff>1085851</xdr:colOff>
      <xdr:row>6</xdr:row>
      <xdr:rowOff>9525</xdr:rowOff>
    </xdr:to>
    <xdr:cxnSp macro="">
      <xdr:nvCxnSpPr>
        <xdr:cNvPr id="6" name="Straight Connector 5">
          <a:extLst>
            <a:ext uri="{FF2B5EF4-FFF2-40B4-BE49-F238E27FC236}">
              <a16:creationId xmlns="" xmlns:a16="http://schemas.microsoft.com/office/drawing/2014/main" id="{00000000-0008-0000-0400-000006000000}"/>
            </a:ext>
          </a:extLst>
        </xdr:cNvPr>
        <xdr:cNvCxnSpPr/>
      </xdr:nvCxnSpPr>
      <xdr:spPr>
        <a:xfrm>
          <a:off x="7106709" y="1311275"/>
          <a:ext cx="352530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557212</xdr:colOff>
      <xdr:row>2</xdr:row>
      <xdr:rowOff>0</xdr:rowOff>
    </xdr:from>
    <xdr:to>
      <xdr:col>2</xdr:col>
      <xdr:colOff>1252537</xdr:colOff>
      <xdr:row>2</xdr:row>
      <xdr:rowOff>0</xdr:rowOff>
    </xdr:to>
    <xdr:cxnSp macro="">
      <xdr:nvCxnSpPr>
        <xdr:cNvPr id="2" name="Straight Connector 1">
          <a:extLst>
            <a:ext uri="{FF2B5EF4-FFF2-40B4-BE49-F238E27FC236}">
              <a16:creationId xmlns="" xmlns:a16="http://schemas.microsoft.com/office/drawing/2014/main" id="{00000000-0008-0000-0500-000002000000}"/>
            </a:ext>
          </a:extLst>
        </xdr:cNvPr>
        <xdr:cNvCxnSpPr/>
      </xdr:nvCxnSpPr>
      <xdr:spPr>
        <a:xfrm>
          <a:off x="919162" y="419100"/>
          <a:ext cx="17049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1790700</xdr:colOff>
      <xdr:row>2</xdr:row>
      <xdr:rowOff>0</xdr:rowOff>
    </xdr:from>
    <xdr:to>
      <xdr:col>7</xdr:col>
      <xdr:colOff>314325</xdr:colOff>
      <xdr:row>2</xdr:row>
      <xdr:rowOff>0</xdr:rowOff>
    </xdr:to>
    <xdr:cxnSp macro="">
      <xdr:nvCxnSpPr>
        <xdr:cNvPr id="3" name="Straight Connector 2">
          <a:extLst>
            <a:ext uri="{FF2B5EF4-FFF2-40B4-BE49-F238E27FC236}">
              <a16:creationId xmlns="" xmlns:a16="http://schemas.microsoft.com/office/drawing/2014/main" id="{00000000-0008-0000-0500-000003000000}"/>
            </a:ext>
          </a:extLst>
        </xdr:cNvPr>
        <xdr:cNvCxnSpPr/>
      </xdr:nvCxnSpPr>
      <xdr:spPr>
        <a:xfrm>
          <a:off x="7448550" y="419100"/>
          <a:ext cx="2047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752475</xdr:colOff>
      <xdr:row>6</xdr:row>
      <xdr:rowOff>9525</xdr:rowOff>
    </xdr:from>
    <xdr:to>
      <xdr:col>5</xdr:col>
      <xdr:colOff>1790700</xdr:colOff>
      <xdr:row>6</xdr:row>
      <xdr:rowOff>9525</xdr:rowOff>
    </xdr:to>
    <xdr:cxnSp macro="">
      <xdr:nvCxnSpPr>
        <xdr:cNvPr id="6" name="Straight Connector 5">
          <a:extLst>
            <a:ext uri="{FF2B5EF4-FFF2-40B4-BE49-F238E27FC236}">
              <a16:creationId xmlns="" xmlns:a16="http://schemas.microsoft.com/office/drawing/2014/main" id="{00000000-0008-0000-0500-000006000000}"/>
            </a:ext>
          </a:extLst>
        </xdr:cNvPr>
        <xdr:cNvCxnSpPr/>
      </xdr:nvCxnSpPr>
      <xdr:spPr>
        <a:xfrm>
          <a:off x="4286250" y="1266825"/>
          <a:ext cx="31623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yExcel\MyExcel.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yExcel"/>
    </sheetNames>
    <definedNames>
      <definedName name="vnd"/>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tabSelected="1" zoomScale="70" zoomScaleNormal="70" workbookViewId="0">
      <pane ySplit="9" topLeftCell="A22" activePane="bottomLeft" state="frozen"/>
      <selection activeCell="C1" sqref="C1"/>
      <selection pane="bottomLeft" activeCell="K57" sqref="K57"/>
    </sheetView>
  </sheetViews>
  <sheetFormatPr defaultColWidth="9.140625" defaultRowHeight="15" x14ac:dyDescent="0.25"/>
  <cols>
    <col min="1" max="1" width="6.28515625" style="81" bestFit="1" customWidth="1"/>
    <col min="2" max="2" width="17.140625" style="81" bestFit="1" customWidth="1"/>
    <col min="3" max="3" width="31.140625" style="81" customWidth="1"/>
    <col min="4" max="4" width="17" style="81" customWidth="1"/>
    <col min="5" max="5" width="14.85546875" style="81" customWidth="1"/>
    <col min="6" max="6" width="37.42578125" style="81" customWidth="1"/>
    <col min="7" max="7" width="9.7109375" style="81" customWidth="1"/>
    <col min="8" max="8" width="21.28515625" style="96" bestFit="1" customWidth="1"/>
    <col min="9" max="9" width="18.42578125" style="81" customWidth="1"/>
    <col min="10" max="10" width="21.85546875" style="81" customWidth="1"/>
    <col min="11" max="11" width="20.140625" style="81" bestFit="1" customWidth="1"/>
    <col min="12" max="12" width="20.85546875" style="81" customWidth="1"/>
    <col min="13" max="13" width="15" style="81" customWidth="1"/>
    <col min="14" max="16384" width="9.140625" style="81"/>
  </cols>
  <sheetData>
    <row r="1" spans="1:13" ht="16.5" x14ac:dyDescent="0.25">
      <c r="A1" s="98" t="s">
        <v>48</v>
      </c>
      <c r="B1" s="98"/>
      <c r="C1" s="98"/>
      <c r="D1" s="98"/>
      <c r="G1" s="101" t="s">
        <v>50</v>
      </c>
      <c r="H1" s="101"/>
      <c r="I1" s="101"/>
      <c r="J1" s="101"/>
    </row>
    <row r="2" spans="1:13" ht="16.5" x14ac:dyDescent="0.25">
      <c r="A2" s="99" t="s">
        <v>49</v>
      </c>
      <c r="B2" s="99"/>
      <c r="C2" s="99"/>
      <c r="D2" s="99"/>
      <c r="G2" s="101" t="s">
        <v>59</v>
      </c>
      <c r="H2" s="101"/>
      <c r="I2" s="101"/>
      <c r="J2" s="101"/>
    </row>
    <row r="5" spans="1:13" ht="20.25" x14ac:dyDescent="0.3">
      <c r="A5" s="100" t="s">
        <v>323</v>
      </c>
      <c r="B5" s="100"/>
      <c r="C5" s="100"/>
      <c r="D5" s="100"/>
      <c r="E5" s="100"/>
      <c r="F5" s="100"/>
      <c r="G5" s="100"/>
      <c r="H5" s="100"/>
      <c r="I5" s="100"/>
    </row>
    <row r="6" spans="1:13" ht="96.75" customHeight="1" x14ac:dyDescent="0.3">
      <c r="A6" s="97" t="s">
        <v>324</v>
      </c>
      <c r="B6" s="97"/>
      <c r="C6" s="97"/>
      <c r="D6" s="97"/>
      <c r="E6" s="97"/>
      <c r="F6" s="97"/>
      <c r="G6" s="97"/>
      <c r="H6" s="97"/>
      <c r="I6" s="97"/>
      <c r="J6" s="97"/>
    </row>
    <row r="8" spans="1:13" s="86" customFormat="1" ht="86.25" customHeight="1" x14ac:dyDescent="0.25">
      <c r="A8" s="82" t="s">
        <v>0</v>
      </c>
      <c r="B8" s="83" t="s">
        <v>286</v>
      </c>
      <c r="C8" s="84" t="s">
        <v>2</v>
      </c>
      <c r="D8" s="83" t="s">
        <v>3</v>
      </c>
      <c r="E8" s="83" t="s">
        <v>4</v>
      </c>
      <c r="F8" s="83" t="s">
        <v>5</v>
      </c>
      <c r="G8" s="83" t="s">
        <v>6</v>
      </c>
      <c r="H8" s="85" t="s">
        <v>287</v>
      </c>
      <c r="I8" s="83" t="s">
        <v>288</v>
      </c>
      <c r="J8" s="83" t="s">
        <v>7</v>
      </c>
    </row>
    <row r="9" spans="1:13" s="86" customFormat="1" ht="16.5" x14ac:dyDescent="0.25">
      <c r="A9" s="82"/>
      <c r="B9" s="83" t="s">
        <v>279</v>
      </c>
      <c r="C9" s="83" t="s">
        <v>283</v>
      </c>
      <c r="D9" s="83" t="s">
        <v>280</v>
      </c>
      <c r="E9" s="83" t="s">
        <v>281</v>
      </c>
      <c r="F9" s="83" t="s">
        <v>282</v>
      </c>
      <c r="G9" s="83">
        <v>1</v>
      </c>
      <c r="H9" s="83">
        <v>2</v>
      </c>
      <c r="I9" s="83">
        <v>3</v>
      </c>
      <c r="J9" s="83"/>
    </row>
    <row r="10" spans="1:13" s="75" customFormat="1" ht="33" customHeight="1" x14ac:dyDescent="0.25">
      <c r="A10" s="87">
        <v>1</v>
      </c>
      <c r="B10" s="76">
        <v>2331540131</v>
      </c>
      <c r="C10" s="77" t="s">
        <v>311</v>
      </c>
      <c r="D10" s="76" t="s">
        <v>303</v>
      </c>
      <c r="E10" s="78">
        <v>38382</v>
      </c>
      <c r="F10" s="76" t="s">
        <v>11</v>
      </c>
      <c r="G10" s="79">
        <v>1</v>
      </c>
      <c r="H10" s="80">
        <v>12540000</v>
      </c>
      <c r="I10" s="80">
        <f>H10*G10</f>
        <v>12540000</v>
      </c>
      <c r="J10" s="76"/>
      <c r="L10" s="88"/>
    </row>
    <row r="11" spans="1:13" s="75" customFormat="1" ht="27" customHeight="1" x14ac:dyDescent="0.25">
      <c r="A11" s="87">
        <v>2</v>
      </c>
      <c r="B11" s="76">
        <v>2105130004</v>
      </c>
      <c r="C11" s="77" t="s">
        <v>23</v>
      </c>
      <c r="D11" s="76" t="s">
        <v>24</v>
      </c>
      <c r="E11" s="78">
        <v>37623</v>
      </c>
      <c r="F11" s="76" t="s">
        <v>8</v>
      </c>
      <c r="G11" s="79">
        <v>1</v>
      </c>
      <c r="H11" s="80">
        <v>8121000</v>
      </c>
      <c r="I11" s="80">
        <f t="shared" ref="I11:I31" si="0">H11*G11</f>
        <v>8121000</v>
      </c>
      <c r="J11" s="76"/>
      <c r="L11" s="88"/>
    </row>
    <row r="12" spans="1:13" s="75" customFormat="1" ht="31.5" customHeight="1" x14ac:dyDescent="0.25">
      <c r="A12" s="87">
        <v>3</v>
      </c>
      <c r="B12" s="76">
        <v>2331310369</v>
      </c>
      <c r="C12" s="77" t="s">
        <v>296</v>
      </c>
      <c r="D12" s="76" t="s">
        <v>297</v>
      </c>
      <c r="E12" s="78">
        <v>38543</v>
      </c>
      <c r="F12" s="76" t="s">
        <v>8</v>
      </c>
      <c r="G12" s="79">
        <v>1</v>
      </c>
      <c r="H12" s="80">
        <v>13110000</v>
      </c>
      <c r="I12" s="80">
        <f t="shared" si="0"/>
        <v>13110000</v>
      </c>
      <c r="J12" s="76"/>
      <c r="L12" s="88"/>
    </row>
    <row r="13" spans="1:13" s="75" customFormat="1" ht="31.5" customHeight="1" x14ac:dyDescent="0.25">
      <c r="A13" s="87">
        <v>4</v>
      </c>
      <c r="B13" s="76">
        <v>2201150079</v>
      </c>
      <c r="C13" s="77" t="s">
        <v>77</v>
      </c>
      <c r="D13" s="76" t="s">
        <v>76</v>
      </c>
      <c r="E13" s="78">
        <v>38081</v>
      </c>
      <c r="F13" s="76" t="s">
        <v>8</v>
      </c>
      <c r="G13" s="79">
        <v>1</v>
      </c>
      <c r="H13" s="80">
        <v>13770000</v>
      </c>
      <c r="I13" s="80">
        <f t="shared" si="0"/>
        <v>13770000</v>
      </c>
      <c r="J13" s="76"/>
      <c r="L13" s="88"/>
      <c r="M13" s="88"/>
    </row>
    <row r="14" spans="1:13" s="75" customFormat="1" ht="31.5" customHeight="1" x14ac:dyDescent="0.25">
      <c r="A14" s="87">
        <v>5</v>
      </c>
      <c r="B14" s="76">
        <v>2153410310</v>
      </c>
      <c r="C14" s="77" t="s">
        <v>19</v>
      </c>
      <c r="D14" s="76" t="s">
        <v>20</v>
      </c>
      <c r="E14" s="78">
        <v>37843</v>
      </c>
      <c r="F14" s="76" t="s">
        <v>8</v>
      </c>
      <c r="G14" s="79">
        <v>1</v>
      </c>
      <c r="H14" s="80">
        <v>12390000</v>
      </c>
      <c r="I14" s="80">
        <f t="shared" si="0"/>
        <v>12390000</v>
      </c>
      <c r="J14" s="76"/>
      <c r="L14" s="88"/>
    </row>
    <row r="15" spans="1:13" s="75" customFormat="1" ht="31.5" customHeight="1" x14ac:dyDescent="0.25">
      <c r="A15" s="87">
        <v>6</v>
      </c>
      <c r="B15" s="76">
        <v>2254810089</v>
      </c>
      <c r="C15" s="77" t="s">
        <v>69</v>
      </c>
      <c r="D15" s="76" t="s">
        <v>70</v>
      </c>
      <c r="E15" s="78">
        <v>38178</v>
      </c>
      <c r="F15" s="76" t="s">
        <v>8</v>
      </c>
      <c r="G15" s="79">
        <v>1</v>
      </c>
      <c r="H15" s="80">
        <v>11850000</v>
      </c>
      <c r="I15" s="80">
        <f t="shared" si="0"/>
        <v>11850000</v>
      </c>
      <c r="J15" s="76"/>
      <c r="L15" s="88"/>
    </row>
    <row r="16" spans="1:13" s="75" customFormat="1" ht="31.5" customHeight="1" x14ac:dyDescent="0.25">
      <c r="A16" s="87">
        <v>7</v>
      </c>
      <c r="B16" s="76">
        <v>2153410358</v>
      </c>
      <c r="C16" s="77" t="s">
        <v>21</v>
      </c>
      <c r="D16" s="76" t="s">
        <v>22</v>
      </c>
      <c r="E16" s="78">
        <v>37711</v>
      </c>
      <c r="F16" s="76" t="s">
        <v>8</v>
      </c>
      <c r="G16" s="79">
        <v>1</v>
      </c>
      <c r="H16" s="80">
        <v>8505000</v>
      </c>
      <c r="I16" s="80">
        <f t="shared" si="0"/>
        <v>8505000</v>
      </c>
      <c r="J16" s="76"/>
      <c r="L16" s="88"/>
    </row>
    <row r="17" spans="1:13" s="75" customFormat="1" ht="31.5" customHeight="1" x14ac:dyDescent="0.25">
      <c r="A17" s="87">
        <v>8</v>
      </c>
      <c r="B17" s="76">
        <v>2252210082</v>
      </c>
      <c r="C17" s="77" t="s">
        <v>67</v>
      </c>
      <c r="D17" s="76" t="s">
        <v>68</v>
      </c>
      <c r="E17" s="78">
        <v>38250</v>
      </c>
      <c r="F17" s="76" t="s">
        <v>8</v>
      </c>
      <c r="G17" s="79">
        <v>1</v>
      </c>
      <c r="H17" s="80">
        <v>12720000</v>
      </c>
      <c r="I17" s="80">
        <f t="shared" si="0"/>
        <v>12720000</v>
      </c>
      <c r="J17" s="80"/>
      <c r="L17" s="88"/>
    </row>
    <row r="18" spans="1:13" s="75" customFormat="1" ht="30.75" customHeight="1" x14ac:dyDescent="0.25">
      <c r="A18" s="87">
        <v>9</v>
      </c>
      <c r="B18" s="76">
        <v>2253410071</v>
      </c>
      <c r="C18" s="77" t="s">
        <v>249</v>
      </c>
      <c r="D18" s="76" t="s">
        <v>250</v>
      </c>
      <c r="E18" s="78">
        <v>38182</v>
      </c>
      <c r="F18" s="76" t="s">
        <v>8</v>
      </c>
      <c r="G18" s="79">
        <v>1</v>
      </c>
      <c r="H18" s="80">
        <v>2430000</v>
      </c>
      <c r="I18" s="80">
        <f t="shared" si="0"/>
        <v>2430000</v>
      </c>
      <c r="J18" s="80"/>
      <c r="L18" s="88"/>
    </row>
    <row r="19" spans="1:13" s="75" customFormat="1" ht="30.75" customHeight="1" x14ac:dyDescent="0.25">
      <c r="A19" s="87">
        <v>10</v>
      </c>
      <c r="B19" s="76">
        <v>2153410211</v>
      </c>
      <c r="C19" s="77" t="s">
        <v>170</v>
      </c>
      <c r="D19" s="76" t="s">
        <v>83</v>
      </c>
      <c r="E19" s="78">
        <v>37932</v>
      </c>
      <c r="F19" s="76" t="s">
        <v>8</v>
      </c>
      <c r="G19" s="79">
        <v>1</v>
      </c>
      <c r="H19" s="80">
        <v>9072000</v>
      </c>
      <c r="I19" s="80">
        <f t="shared" si="0"/>
        <v>9072000</v>
      </c>
      <c r="J19" s="76"/>
      <c r="L19" s="88"/>
    </row>
    <row r="20" spans="1:13" s="75" customFormat="1" ht="30.75" customHeight="1" x14ac:dyDescent="0.25">
      <c r="A20" s="87">
        <v>11</v>
      </c>
      <c r="B20" s="76">
        <v>2258130079</v>
      </c>
      <c r="C20" s="77" t="s">
        <v>254</v>
      </c>
      <c r="D20" s="76" t="s">
        <v>63</v>
      </c>
      <c r="E20" s="78">
        <v>37628</v>
      </c>
      <c r="F20" s="76" t="s">
        <v>8</v>
      </c>
      <c r="G20" s="79">
        <v>1</v>
      </c>
      <c r="H20" s="80">
        <v>14100000</v>
      </c>
      <c r="I20" s="80">
        <f t="shared" si="0"/>
        <v>14100000</v>
      </c>
      <c r="J20" s="76"/>
      <c r="L20" s="88"/>
    </row>
    <row r="21" spans="1:13" s="75" customFormat="1" ht="30.75" customHeight="1" x14ac:dyDescent="0.25">
      <c r="A21" s="87">
        <v>12</v>
      </c>
      <c r="B21" s="76">
        <v>2154810067</v>
      </c>
      <c r="C21" s="77" t="s">
        <v>25</v>
      </c>
      <c r="D21" s="76" t="s">
        <v>26</v>
      </c>
      <c r="E21" s="78">
        <v>37945</v>
      </c>
      <c r="F21" s="76" t="s">
        <v>8</v>
      </c>
      <c r="G21" s="79">
        <v>1</v>
      </c>
      <c r="H21" s="80">
        <v>9639000</v>
      </c>
      <c r="I21" s="80">
        <f t="shared" si="0"/>
        <v>9639000</v>
      </c>
      <c r="J21" s="76"/>
      <c r="L21" s="88"/>
    </row>
    <row r="22" spans="1:13" s="75" customFormat="1" ht="30.75" customHeight="1" x14ac:dyDescent="0.25">
      <c r="A22" s="87">
        <v>13</v>
      </c>
      <c r="B22" s="76">
        <v>2258130090</v>
      </c>
      <c r="C22" s="77" t="s">
        <v>64</v>
      </c>
      <c r="D22" s="76" t="s">
        <v>63</v>
      </c>
      <c r="E22" s="78">
        <v>38168</v>
      </c>
      <c r="F22" s="76" t="s">
        <v>8</v>
      </c>
      <c r="G22" s="79">
        <v>1</v>
      </c>
      <c r="H22" s="80">
        <v>9600000</v>
      </c>
      <c r="I22" s="80">
        <f t="shared" si="0"/>
        <v>9600000</v>
      </c>
      <c r="J22" s="76"/>
      <c r="L22" s="88"/>
    </row>
    <row r="23" spans="1:13" s="75" customFormat="1" ht="30.75" customHeight="1" x14ac:dyDescent="0.25">
      <c r="A23" s="87">
        <v>14</v>
      </c>
      <c r="B23" s="76">
        <v>2201150052</v>
      </c>
      <c r="C23" s="77" t="s">
        <v>75</v>
      </c>
      <c r="D23" s="76" t="s">
        <v>76</v>
      </c>
      <c r="E23" s="78">
        <v>38240</v>
      </c>
      <c r="F23" s="76" t="s">
        <v>8</v>
      </c>
      <c r="G23" s="79">
        <v>1</v>
      </c>
      <c r="H23" s="80">
        <v>13770000</v>
      </c>
      <c r="I23" s="80">
        <f t="shared" si="0"/>
        <v>13770000</v>
      </c>
      <c r="J23" s="76"/>
      <c r="L23" s="88"/>
      <c r="M23" s="88"/>
    </row>
    <row r="24" spans="1:13" s="75" customFormat="1" ht="30.75" customHeight="1" x14ac:dyDescent="0.25">
      <c r="A24" s="87">
        <v>15</v>
      </c>
      <c r="B24" s="76">
        <v>2111010039</v>
      </c>
      <c r="C24" s="77" t="s">
        <v>27</v>
      </c>
      <c r="D24" s="76" t="s">
        <v>28</v>
      </c>
      <c r="E24" s="78">
        <v>37707</v>
      </c>
      <c r="F24" s="76" t="s">
        <v>8</v>
      </c>
      <c r="G24" s="79">
        <v>1</v>
      </c>
      <c r="H24" s="80">
        <v>1701000</v>
      </c>
      <c r="I24" s="80">
        <f t="shared" si="0"/>
        <v>1701000</v>
      </c>
      <c r="J24" s="76"/>
      <c r="L24" s="88"/>
    </row>
    <row r="25" spans="1:13" s="75" customFormat="1" ht="30.75" customHeight="1" x14ac:dyDescent="0.25">
      <c r="A25" s="87">
        <v>16</v>
      </c>
      <c r="B25" s="76">
        <v>2250000154</v>
      </c>
      <c r="C25" s="77" t="s">
        <v>261</v>
      </c>
      <c r="D25" s="76" t="s">
        <v>263</v>
      </c>
      <c r="E25" s="78">
        <v>38017</v>
      </c>
      <c r="F25" s="76" t="s">
        <v>8</v>
      </c>
      <c r="G25" s="79">
        <v>1</v>
      </c>
      <c r="H25" s="80">
        <v>15900000</v>
      </c>
      <c r="I25" s="80">
        <f t="shared" si="0"/>
        <v>15900000</v>
      </c>
      <c r="J25" s="76"/>
      <c r="L25" s="88"/>
    </row>
    <row r="26" spans="1:13" s="75" customFormat="1" ht="30.75" customHeight="1" x14ac:dyDescent="0.25">
      <c r="A26" s="87">
        <v>17</v>
      </c>
      <c r="B26" s="87">
        <v>2331720465</v>
      </c>
      <c r="C26" s="89" t="s">
        <v>314</v>
      </c>
      <c r="D26" s="87" t="s">
        <v>315</v>
      </c>
      <c r="E26" s="78">
        <v>38467</v>
      </c>
      <c r="F26" s="87" t="s">
        <v>316</v>
      </c>
      <c r="G26" s="79">
        <v>1</v>
      </c>
      <c r="H26" s="87">
        <v>11220000</v>
      </c>
      <c r="I26" s="80">
        <f t="shared" si="0"/>
        <v>11220000</v>
      </c>
      <c r="J26" s="76"/>
      <c r="L26" s="88"/>
    </row>
    <row r="27" spans="1:13" s="75" customFormat="1" ht="30.75" customHeight="1" x14ac:dyDescent="0.25">
      <c r="A27" s="87">
        <v>18</v>
      </c>
      <c r="B27" s="76">
        <v>2051010391</v>
      </c>
      <c r="C27" s="77" t="s">
        <v>71</v>
      </c>
      <c r="D27" s="76" t="s">
        <v>72</v>
      </c>
      <c r="E27" s="78">
        <v>37271</v>
      </c>
      <c r="F27" s="76" t="s">
        <v>34</v>
      </c>
      <c r="G27" s="79">
        <v>1</v>
      </c>
      <c r="H27" s="80">
        <v>5670000</v>
      </c>
      <c r="I27" s="80">
        <f t="shared" si="0"/>
        <v>5670000</v>
      </c>
      <c r="J27" s="80"/>
      <c r="L27" s="88"/>
    </row>
    <row r="28" spans="1:13" s="75" customFormat="1" ht="30.75" customHeight="1" x14ac:dyDescent="0.25">
      <c r="A28" s="87">
        <v>19</v>
      </c>
      <c r="B28" s="76">
        <v>2253410355</v>
      </c>
      <c r="C28" s="77" t="s">
        <v>73</v>
      </c>
      <c r="D28" s="76" t="s">
        <v>74</v>
      </c>
      <c r="E28" s="78">
        <v>37673</v>
      </c>
      <c r="F28" s="76" t="s">
        <v>34</v>
      </c>
      <c r="G28" s="79">
        <v>1</v>
      </c>
      <c r="H28" s="80">
        <v>11220000</v>
      </c>
      <c r="I28" s="80">
        <f t="shared" si="0"/>
        <v>11220000</v>
      </c>
      <c r="J28" s="76" t="s">
        <v>322</v>
      </c>
      <c r="L28" s="88"/>
    </row>
    <row r="29" spans="1:13" s="75" customFormat="1" ht="30.75" customHeight="1" x14ac:dyDescent="0.25">
      <c r="A29" s="87">
        <v>20</v>
      </c>
      <c r="B29" s="76">
        <v>1951010229</v>
      </c>
      <c r="C29" s="77" t="s">
        <v>305</v>
      </c>
      <c r="D29" s="76" t="s">
        <v>306</v>
      </c>
      <c r="E29" s="78">
        <v>37248</v>
      </c>
      <c r="F29" s="76" t="s">
        <v>34</v>
      </c>
      <c r="G29" s="79">
        <v>1</v>
      </c>
      <c r="H29" s="80">
        <v>6720000</v>
      </c>
      <c r="I29" s="80">
        <f t="shared" si="0"/>
        <v>6720000</v>
      </c>
      <c r="J29" s="76"/>
      <c r="L29" s="88"/>
    </row>
    <row r="30" spans="1:13" s="75" customFormat="1" ht="30.75" customHeight="1" x14ac:dyDescent="0.25">
      <c r="A30" s="87">
        <v>21</v>
      </c>
      <c r="B30" s="76">
        <v>2056060016</v>
      </c>
      <c r="C30" s="77" t="s">
        <v>307</v>
      </c>
      <c r="D30" s="76" t="s">
        <v>308</v>
      </c>
      <c r="E30" s="78">
        <v>37354</v>
      </c>
      <c r="F30" s="76" t="s">
        <v>34</v>
      </c>
      <c r="G30" s="79">
        <v>1</v>
      </c>
      <c r="H30" s="80">
        <v>9639000</v>
      </c>
      <c r="I30" s="80">
        <f t="shared" si="0"/>
        <v>9639000</v>
      </c>
      <c r="J30" s="76"/>
      <c r="L30" s="88"/>
    </row>
    <row r="31" spans="1:13" s="75" customFormat="1" ht="30.75" customHeight="1" x14ac:dyDescent="0.25">
      <c r="A31" s="87">
        <v>22</v>
      </c>
      <c r="B31" s="76">
        <v>2051010296</v>
      </c>
      <c r="C31" s="77" t="s">
        <v>32</v>
      </c>
      <c r="D31" s="76" t="s">
        <v>33</v>
      </c>
      <c r="E31" s="78">
        <v>37517</v>
      </c>
      <c r="F31" s="76" t="s">
        <v>34</v>
      </c>
      <c r="G31" s="79">
        <v>1</v>
      </c>
      <c r="H31" s="80">
        <v>5670000</v>
      </c>
      <c r="I31" s="80">
        <f t="shared" si="0"/>
        <v>5670000</v>
      </c>
      <c r="J31" s="76"/>
      <c r="L31" s="88"/>
    </row>
    <row r="32" spans="1:13" s="75" customFormat="1" ht="30.75" customHeight="1" x14ac:dyDescent="0.25">
      <c r="A32" s="87">
        <v>23</v>
      </c>
      <c r="B32" s="76">
        <v>2331540255</v>
      </c>
      <c r="C32" s="77" t="s">
        <v>292</v>
      </c>
      <c r="D32" s="76" t="s">
        <v>293</v>
      </c>
      <c r="E32" s="78">
        <v>38692</v>
      </c>
      <c r="F32" s="76" t="s">
        <v>78</v>
      </c>
      <c r="G32" s="79">
        <v>1</v>
      </c>
      <c r="H32" s="80">
        <v>11040000</v>
      </c>
      <c r="I32" s="80">
        <f>G32*H32</f>
        <v>11040000</v>
      </c>
      <c r="J32" s="76"/>
      <c r="L32" s="88"/>
    </row>
    <row r="33" spans="1:13" s="75" customFormat="1" ht="30.75" customHeight="1" x14ac:dyDescent="0.25">
      <c r="A33" s="87">
        <v>24</v>
      </c>
      <c r="B33" s="76">
        <v>2254810228</v>
      </c>
      <c r="C33" s="77" t="s">
        <v>60</v>
      </c>
      <c r="D33" s="76" t="s">
        <v>61</v>
      </c>
      <c r="E33" s="78">
        <v>38304</v>
      </c>
      <c r="F33" s="76" t="s">
        <v>78</v>
      </c>
      <c r="G33" s="79">
        <v>1</v>
      </c>
      <c r="H33" s="80">
        <v>11850000</v>
      </c>
      <c r="I33" s="80">
        <f>H33*G33</f>
        <v>11850000</v>
      </c>
      <c r="J33" s="76"/>
      <c r="L33" s="88"/>
    </row>
    <row r="34" spans="1:13" s="75" customFormat="1" ht="30.75" customHeight="1" x14ac:dyDescent="0.25">
      <c r="A34" s="87">
        <v>25</v>
      </c>
      <c r="B34" s="76">
        <v>2331740207</v>
      </c>
      <c r="C34" s="77" t="s">
        <v>289</v>
      </c>
      <c r="D34" s="76" t="s">
        <v>290</v>
      </c>
      <c r="E34" s="78">
        <v>38682</v>
      </c>
      <c r="F34" s="76" t="s">
        <v>291</v>
      </c>
      <c r="G34" s="79">
        <v>0.7</v>
      </c>
      <c r="H34" s="80">
        <v>11730000</v>
      </c>
      <c r="I34" s="80">
        <f>G34*H34</f>
        <v>8210999.9999999991</v>
      </c>
      <c r="J34" s="76"/>
      <c r="L34" s="88"/>
    </row>
    <row r="35" spans="1:13" s="75" customFormat="1" ht="30.75" customHeight="1" x14ac:dyDescent="0.25">
      <c r="A35" s="87">
        <v>26</v>
      </c>
      <c r="B35" s="76">
        <v>2051010052</v>
      </c>
      <c r="C35" s="77" t="s">
        <v>294</v>
      </c>
      <c r="D35" s="76" t="s">
        <v>295</v>
      </c>
      <c r="E35" s="78">
        <v>45182</v>
      </c>
      <c r="F35" s="76" t="s">
        <v>291</v>
      </c>
      <c r="G35" s="79">
        <v>0.7</v>
      </c>
      <c r="H35" s="80">
        <v>8505000</v>
      </c>
      <c r="I35" s="80">
        <f t="shared" ref="I35:I45" si="1">G35*H35</f>
        <v>5953500</v>
      </c>
      <c r="J35" s="80"/>
      <c r="L35" s="88"/>
    </row>
    <row r="36" spans="1:13" s="75" customFormat="1" ht="30.75" customHeight="1" x14ac:dyDescent="0.25">
      <c r="A36" s="87">
        <v>27</v>
      </c>
      <c r="B36" s="76">
        <v>2253410193</v>
      </c>
      <c r="C36" s="77" t="s">
        <v>299</v>
      </c>
      <c r="D36" s="76" t="s">
        <v>74</v>
      </c>
      <c r="E36" s="78">
        <v>38154</v>
      </c>
      <c r="F36" s="76" t="s">
        <v>291</v>
      </c>
      <c r="G36" s="79">
        <v>0.7</v>
      </c>
      <c r="H36" s="80">
        <v>11220000</v>
      </c>
      <c r="I36" s="80">
        <f t="shared" si="1"/>
        <v>7853999.9999999991</v>
      </c>
      <c r="J36" s="80"/>
      <c r="L36" s="88"/>
    </row>
    <row r="37" spans="1:13" s="75" customFormat="1" ht="30.75" customHeight="1" x14ac:dyDescent="0.25">
      <c r="A37" s="87">
        <v>28</v>
      </c>
      <c r="B37" s="76">
        <v>2331740146</v>
      </c>
      <c r="C37" s="77" t="s">
        <v>300</v>
      </c>
      <c r="D37" s="76" t="s">
        <v>301</v>
      </c>
      <c r="E37" s="78">
        <v>38379</v>
      </c>
      <c r="F37" s="76" t="s">
        <v>291</v>
      </c>
      <c r="G37" s="79">
        <v>0.7</v>
      </c>
      <c r="H37" s="80">
        <v>13230000</v>
      </c>
      <c r="I37" s="80">
        <f t="shared" si="1"/>
        <v>9261000</v>
      </c>
      <c r="J37" s="80"/>
      <c r="L37" s="88"/>
      <c r="M37" s="88"/>
    </row>
    <row r="38" spans="1:13" s="75" customFormat="1" ht="30.75" customHeight="1" x14ac:dyDescent="0.25">
      <c r="A38" s="87">
        <v>29</v>
      </c>
      <c r="B38" s="76">
        <v>2331540120</v>
      </c>
      <c r="C38" s="77" t="s">
        <v>302</v>
      </c>
      <c r="D38" s="76" t="s">
        <v>303</v>
      </c>
      <c r="E38" s="78">
        <v>38607</v>
      </c>
      <c r="F38" s="76" t="s">
        <v>291</v>
      </c>
      <c r="G38" s="79">
        <v>0.7</v>
      </c>
      <c r="H38" s="80">
        <v>12540000</v>
      </c>
      <c r="I38" s="80">
        <f t="shared" si="1"/>
        <v>8778000</v>
      </c>
      <c r="J38" s="76"/>
      <c r="L38" s="88"/>
    </row>
    <row r="39" spans="1:13" s="75" customFormat="1" ht="30.75" customHeight="1" x14ac:dyDescent="0.25">
      <c r="A39" s="87">
        <v>30</v>
      </c>
      <c r="B39" s="76">
        <v>2201150054</v>
      </c>
      <c r="C39" s="90" t="s">
        <v>304</v>
      </c>
      <c r="D39" s="80" t="s">
        <v>76</v>
      </c>
      <c r="E39" s="78">
        <v>37987</v>
      </c>
      <c r="F39" s="76" t="s">
        <v>319</v>
      </c>
      <c r="G39" s="79">
        <v>0.7</v>
      </c>
      <c r="H39" s="80">
        <v>20250000</v>
      </c>
      <c r="I39" s="80">
        <f t="shared" si="1"/>
        <v>14175000</v>
      </c>
      <c r="J39" s="76"/>
      <c r="L39" s="88"/>
    </row>
    <row r="40" spans="1:13" s="75" customFormat="1" ht="30.75" customHeight="1" x14ac:dyDescent="0.25">
      <c r="A40" s="87">
        <v>31</v>
      </c>
      <c r="B40" s="76">
        <v>2158420026</v>
      </c>
      <c r="C40" s="77" t="s">
        <v>36</v>
      </c>
      <c r="D40" s="76" t="s">
        <v>37</v>
      </c>
      <c r="E40" s="78">
        <v>37779</v>
      </c>
      <c r="F40" s="76" t="s">
        <v>35</v>
      </c>
      <c r="G40" s="79">
        <v>0.7</v>
      </c>
      <c r="H40" s="80">
        <v>9072000</v>
      </c>
      <c r="I40" s="80">
        <f t="shared" si="1"/>
        <v>6350400</v>
      </c>
      <c r="J40" s="76"/>
      <c r="L40" s="88"/>
    </row>
    <row r="41" spans="1:13" s="75" customFormat="1" ht="31.5" customHeight="1" x14ac:dyDescent="0.25">
      <c r="A41" s="87">
        <v>32</v>
      </c>
      <c r="B41" s="76">
        <v>2331740186</v>
      </c>
      <c r="C41" s="77" t="s">
        <v>312</v>
      </c>
      <c r="D41" s="76" t="s">
        <v>290</v>
      </c>
      <c r="E41" s="78">
        <v>38424</v>
      </c>
      <c r="F41" s="76" t="s">
        <v>35</v>
      </c>
      <c r="G41" s="79">
        <v>0.7</v>
      </c>
      <c r="H41" s="80">
        <v>11730000</v>
      </c>
      <c r="I41" s="80">
        <f t="shared" si="1"/>
        <v>8210999.9999999991</v>
      </c>
      <c r="J41" s="76"/>
      <c r="L41" s="88"/>
    </row>
    <row r="42" spans="1:13" s="75" customFormat="1" ht="30" customHeight="1" x14ac:dyDescent="0.25">
      <c r="A42" s="87">
        <v>33</v>
      </c>
      <c r="B42" s="76">
        <v>2331740187</v>
      </c>
      <c r="C42" s="77" t="s">
        <v>313</v>
      </c>
      <c r="D42" s="76" t="s">
        <v>290</v>
      </c>
      <c r="E42" s="78">
        <v>38693</v>
      </c>
      <c r="F42" s="76" t="s">
        <v>35</v>
      </c>
      <c r="G42" s="79">
        <v>0.7</v>
      </c>
      <c r="H42" s="80">
        <v>11730000</v>
      </c>
      <c r="I42" s="80">
        <f t="shared" si="1"/>
        <v>8210999.9999999991</v>
      </c>
      <c r="J42" s="76"/>
      <c r="L42" s="88"/>
    </row>
    <row r="43" spans="1:13" s="75" customFormat="1" ht="30.75" customHeight="1" x14ac:dyDescent="0.25">
      <c r="A43" s="87">
        <v>34</v>
      </c>
      <c r="B43" s="76">
        <v>2153410220</v>
      </c>
      <c r="C43" s="77" t="s">
        <v>174</v>
      </c>
      <c r="D43" s="76" t="s">
        <v>83</v>
      </c>
      <c r="E43" s="78">
        <v>37864</v>
      </c>
      <c r="F43" s="76" t="s">
        <v>35</v>
      </c>
      <c r="G43" s="79">
        <v>0.7</v>
      </c>
      <c r="H43" s="80">
        <v>8505000</v>
      </c>
      <c r="I43" s="80">
        <f t="shared" si="1"/>
        <v>5953500</v>
      </c>
      <c r="J43" s="76"/>
      <c r="L43" s="88"/>
    </row>
    <row r="44" spans="1:13" s="75" customFormat="1" ht="31.5" customHeight="1" x14ac:dyDescent="0.25">
      <c r="A44" s="87">
        <v>35</v>
      </c>
      <c r="B44" s="76">
        <v>2331310472</v>
      </c>
      <c r="C44" s="77" t="s">
        <v>317</v>
      </c>
      <c r="D44" s="76" t="s">
        <v>318</v>
      </c>
      <c r="E44" s="78">
        <v>38439</v>
      </c>
      <c r="F44" s="76" t="s">
        <v>319</v>
      </c>
      <c r="G44" s="79">
        <v>0.7</v>
      </c>
      <c r="H44" s="80">
        <v>13110000</v>
      </c>
      <c r="I44" s="80">
        <f t="shared" si="1"/>
        <v>9177000</v>
      </c>
      <c r="J44" s="76"/>
      <c r="L44" s="88"/>
    </row>
    <row r="45" spans="1:13" s="75" customFormat="1" ht="31.5" customHeight="1" x14ac:dyDescent="0.25">
      <c r="A45" s="87">
        <v>36</v>
      </c>
      <c r="B45" s="76">
        <v>2331710094</v>
      </c>
      <c r="C45" s="77" t="s">
        <v>320</v>
      </c>
      <c r="D45" s="76" t="s">
        <v>321</v>
      </c>
      <c r="E45" s="78">
        <v>38665</v>
      </c>
      <c r="F45" s="76" t="s">
        <v>319</v>
      </c>
      <c r="G45" s="79">
        <v>0.7</v>
      </c>
      <c r="H45" s="80">
        <v>11730000</v>
      </c>
      <c r="I45" s="80">
        <f t="shared" si="1"/>
        <v>8210999.9999999991</v>
      </c>
      <c r="J45" s="76"/>
      <c r="L45" s="88"/>
    </row>
    <row r="46" spans="1:13" s="92" customFormat="1" ht="36.75" customHeight="1" x14ac:dyDescent="0.25">
      <c r="A46" s="87">
        <v>37</v>
      </c>
      <c r="B46" s="76">
        <v>1953020039</v>
      </c>
      <c r="C46" s="77" t="s">
        <v>41</v>
      </c>
      <c r="D46" s="76" t="s">
        <v>42</v>
      </c>
      <c r="E46" s="78">
        <v>37023</v>
      </c>
      <c r="F46" s="76" t="s">
        <v>298</v>
      </c>
      <c r="G46" s="79">
        <v>0.5</v>
      </c>
      <c r="H46" s="80">
        <v>7371000</v>
      </c>
      <c r="I46" s="80">
        <f>G46*H46</f>
        <v>3685500</v>
      </c>
      <c r="J46" s="91"/>
      <c r="L46" s="93"/>
    </row>
    <row r="47" spans="1:13" s="92" customFormat="1" ht="33" x14ac:dyDescent="0.25">
      <c r="A47" s="87">
        <v>38</v>
      </c>
      <c r="B47" s="76">
        <v>2331710032</v>
      </c>
      <c r="C47" s="77" t="s">
        <v>309</v>
      </c>
      <c r="D47" s="76" t="s">
        <v>310</v>
      </c>
      <c r="E47" s="78">
        <v>38650</v>
      </c>
      <c r="F47" s="76" t="s">
        <v>298</v>
      </c>
      <c r="G47" s="79">
        <v>0.5</v>
      </c>
      <c r="H47" s="80">
        <v>11730000</v>
      </c>
      <c r="I47" s="80">
        <f>G47*H47</f>
        <v>5865000</v>
      </c>
      <c r="J47" s="91"/>
    </row>
    <row r="48" spans="1:13" s="95" customFormat="1" ht="30" customHeight="1" x14ac:dyDescent="0.3">
      <c r="A48" s="87">
        <v>39</v>
      </c>
      <c r="B48" s="76">
        <v>2153410218</v>
      </c>
      <c r="C48" s="77" t="s">
        <v>82</v>
      </c>
      <c r="D48" s="76" t="s">
        <v>83</v>
      </c>
      <c r="E48" s="78">
        <v>37847</v>
      </c>
      <c r="F48" s="76" t="s">
        <v>40</v>
      </c>
      <c r="G48" s="79">
        <v>0.5</v>
      </c>
      <c r="H48" s="80">
        <v>9639000</v>
      </c>
      <c r="I48" s="80">
        <f t="shared" ref="I48:I50" si="2">G48*H48</f>
        <v>4819500</v>
      </c>
      <c r="J48" s="91"/>
      <c r="K48" s="92"/>
      <c r="L48" s="94"/>
      <c r="M48" s="92"/>
    </row>
    <row r="49" spans="1:12" ht="28.5" customHeight="1" x14ac:dyDescent="0.25">
      <c r="A49" s="87">
        <v>40</v>
      </c>
      <c r="B49" s="76">
        <v>2252210002</v>
      </c>
      <c r="C49" s="77" t="s">
        <v>65</v>
      </c>
      <c r="D49" s="76" t="s">
        <v>66</v>
      </c>
      <c r="E49" s="78">
        <v>38224</v>
      </c>
      <c r="F49" s="76" t="s">
        <v>40</v>
      </c>
      <c r="G49" s="79">
        <v>0.5</v>
      </c>
      <c r="H49" s="80">
        <v>12720000</v>
      </c>
      <c r="I49" s="80">
        <f t="shared" si="2"/>
        <v>6360000</v>
      </c>
      <c r="J49" s="91"/>
    </row>
    <row r="50" spans="1:12" ht="29.25" customHeight="1" x14ac:dyDescent="0.25">
      <c r="A50" s="87">
        <v>41</v>
      </c>
      <c r="B50" s="76">
        <v>2258130089</v>
      </c>
      <c r="C50" s="77" t="s">
        <v>62</v>
      </c>
      <c r="D50" s="76" t="s">
        <v>63</v>
      </c>
      <c r="E50" s="78">
        <v>38347</v>
      </c>
      <c r="F50" s="76" t="s">
        <v>40</v>
      </c>
      <c r="G50" s="79">
        <v>0.5</v>
      </c>
      <c r="H50" s="80">
        <v>14280000</v>
      </c>
      <c r="I50" s="80">
        <f t="shared" si="2"/>
        <v>7140000</v>
      </c>
      <c r="J50" s="91"/>
    </row>
    <row r="52" spans="1:12" ht="22.5" x14ac:dyDescent="0.3">
      <c r="A52" s="119" t="s">
        <v>328</v>
      </c>
      <c r="B52" s="119"/>
      <c r="C52" s="119"/>
      <c r="D52" s="119"/>
      <c r="E52" s="119"/>
      <c r="F52" s="119"/>
      <c r="G52" s="119"/>
      <c r="H52" s="119"/>
      <c r="I52" s="119"/>
      <c r="J52" s="119"/>
    </row>
    <row r="53" spans="1:12" s="86" customFormat="1" ht="86.25" customHeight="1" x14ac:dyDescent="0.25">
      <c r="A53" s="120" t="s">
        <v>0</v>
      </c>
      <c r="B53" s="121" t="s">
        <v>286</v>
      </c>
      <c r="C53" s="122" t="s">
        <v>2</v>
      </c>
      <c r="D53" s="121" t="s">
        <v>3</v>
      </c>
      <c r="E53" s="121" t="s">
        <v>4</v>
      </c>
      <c r="F53" s="121" t="s">
        <v>5</v>
      </c>
      <c r="G53" s="121" t="s">
        <v>6</v>
      </c>
      <c r="H53" s="123" t="s">
        <v>287</v>
      </c>
      <c r="I53" s="121" t="s">
        <v>288</v>
      </c>
      <c r="J53" s="121" t="s">
        <v>7</v>
      </c>
    </row>
    <row r="54" spans="1:12" s="86" customFormat="1" ht="16.5" x14ac:dyDescent="0.25">
      <c r="A54" s="120"/>
      <c r="B54" s="121" t="s">
        <v>279</v>
      </c>
      <c r="C54" s="121" t="s">
        <v>283</v>
      </c>
      <c r="D54" s="121" t="s">
        <v>280</v>
      </c>
      <c r="E54" s="121" t="s">
        <v>281</v>
      </c>
      <c r="F54" s="121" t="s">
        <v>282</v>
      </c>
      <c r="G54" s="121">
        <v>1</v>
      </c>
      <c r="H54" s="121">
        <v>2</v>
      </c>
      <c r="I54" s="121">
        <v>3</v>
      </c>
      <c r="J54" s="121"/>
    </row>
    <row r="55" spans="1:12" s="75" customFormat="1" ht="119.25" customHeight="1" x14ac:dyDescent="0.25">
      <c r="A55" s="124">
        <v>1</v>
      </c>
      <c r="B55" s="113">
        <v>2201150083</v>
      </c>
      <c r="C55" s="114" t="s">
        <v>325</v>
      </c>
      <c r="D55" s="115" t="s">
        <v>76</v>
      </c>
      <c r="E55" s="116">
        <v>38201</v>
      </c>
      <c r="F55" s="113" t="s">
        <v>291</v>
      </c>
      <c r="G55" s="117">
        <v>0</v>
      </c>
      <c r="H55" s="115"/>
      <c r="I55" s="115">
        <v>0</v>
      </c>
      <c r="J55" s="113" t="s">
        <v>329</v>
      </c>
      <c r="L55" s="88"/>
    </row>
    <row r="56" spans="1:12" s="75" customFormat="1" ht="114.75" customHeight="1" x14ac:dyDescent="0.25">
      <c r="A56" s="124">
        <v>2</v>
      </c>
      <c r="B56" s="113">
        <v>2331720375</v>
      </c>
      <c r="C56" s="118" t="s">
        <v>326</v>
      </c>
      <c r="D56" s="115" t="s">
        <v>327</v>
      </c>
      <c r="E56" s="116">
        <v>38443</v>
      </c>
      <c r="F56" s="113" t="s">
        <v>291</v>
      </c>
      <c r="G56" s="117">
        <v>0</v>
      </c>
      <c r="H56" s="115"/>
      <c r="I56" s="115">
        <v>0</v>
      </c>
      <c r="J56" s="113" t="s">
        <v>329</v>
      </c>
      <c r="L56" s="88"/>
    </row>
    <row r="57" spans="1:12" s="75" customFormat="1" ht="41.25" customHeight="1" x14ac:dyDescent="0.25">
      <c r="A57" s="124">
        <v>3</v>
      </c>
      <c r="B57" s="113">
        <v>2331740137</v>
      </c>
      <c r="C57" s="114" t="s">
        <v>330</v>
      </c>
      <c r="D57" s="115" t="s">
        <v>301</v>
      </c>
      <c r="E57" s="116">
        <v>38694</v>
      </c>
      <c r="F57" s="115" t="s">
        <v>331</v>
      </c>
      <c r="G57" s="117">
        <v>0</v>
      </c>
      <c r="H57" s="115"/>
      <c r="I57" s="115">
        <v>0</v>
      </c>
      <c r="J57" s="113" t="s">
        <v>332</v>
      </c>
      <c r="L57" s="88"/>
    </row>
  </sheetData>
  <sortState ref="A9:N45">
    <sortCondition ref="F9:F45"/>
    <sortCondition descending="1" ref="G9:G45"/>
  </sortState>
  <mergeCells count="7">
    <mergeCell ref="A52:J52"/>
    <mergeCell ref="A6:J6"/>
    <mergeCell ref="A1:D1"/>
    <mergeCell ref="A2:D2"/>
    <mergeCell ref="A5:I5"/>
    <mergeCell ref="G1:J1"/>
    <mergeCell ref="G2:J2"/>
  </mergeCells>
  <conditionalFormatting sqref="B24">
    <cfRule type="duplicateValues" dxfId="4" priority="4"/>
  </conditionalFormatting>
  <conditionalFormatting sqref="B10:B23 B25:B50 B55:B56">
    <cfRule type="duplicateValues" dxfId="3" priority="5"/>
  </conditionalFormatting>
  <conditionalFormatting sqref="B53:B54">
    <cfRule type="duplicateValues" dxfId="2" priority="3"/>
  </conditionalFormatting>
  <conditionalFormatting sqref="B57">
    <cfRule type="duplicateValues" dxfId="1" priority="1"/>
  </conditionalFormatting>
  <conditionalFormatting sqref="B51 B1:B5 B7:B9 B58:B1048576">
    <cfRule type="duplicateValues" dxfId="0" priority="11"/>
  </conditionalFormatting>
  <printOptions horizontalCentered="1"/>
  <pageMargins left="0.2" right="0" top="0.25" bottom="0.25" header="0" footer="0"/>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topLeftCell="A7" zoomScaleNormal="100" workbookViewId="0">
      <selection activeCell="D8" sqref="D8"/>
    </sheetView>
  </sheetViews>
  <sheetFormatPr defaultColWidth="9.140625" defaultRowHeight="15" x14ac:dyDescent="0.25"/>
  <cols>
    <col min="1" max="1" width="5.42578125" style="20" bestFit="1" customWidth="1"/>
    <col min="2" max="2" width="15.140625" style="20" customWidth="1"/>
    <col min="3" max="3" width="30.28515625" style="20" customWidth="1"/>
    <col min="4" max="4" width="17" style="20" customWidth="1"/>
    <col min="5" max="5" width="14.85546875" style="20" customWidth="1"/>
    <col min="6" max="6" width="35.42578125" style="20" customWidth="1"/>
    <col min="7" max="7" width="12.28515625" style="20" customWidth="1"/>
    <col min="8" max="8" width="16.5703125" style="20" customWidth="1"/>
    <col min="9" max="9" width="35.7109375" style="29" hidden="1" customWidth="1"/>
    <col min="10" max="10" width="9.5703125" style="20" customWidth="1"/>
    <col min="11" max="11" width="14" style="20" bestFit="1" customWidth="1"/>
    <col min="12" max="12" width="12.5703125" style="20" bestFit="1" customWidth="1"/>
    <col min="13" max="16384" width="9.140625" style="20"/>
  </cols>
  <sheetData>
    <row r="1" spans="1:12" ht="16.5" x14ac:dyDescent="0.25">
      <c r="A1" s="103" t="s">
        <v>48</v>
      </c>
      <c r="B1" s="103"/>
      <c r="C1" s="103"/>
      <c r="G1" s="104"/>
      <c r="H1" s="104"/>
      <c r="I1" s="104"/>
      <c r="J1" s="104"/>
    </row>
    <row r="2" spans="1:12" ht="16.5" x14ac:dyDescent="0.25">
      <c r="A2" s="102" t="s">
        <v>49</v>
      </c>
      <c r="B2" s="102"/>
      <c r="C2" s="102"/>
      <c r="G2" s="104"/>
      <c r="H2" s="104"/>
      <c r="I2" s="104"/>
      <c r="J2" s="104"/>
    </row>
    <row r="5" spans="1:12" ht="20.25" x14ac:dyDescent="0.3">
      <c r="A5" s="105" t="s">
        <v>285</v>
      </c>
      <c r="B5" s="105"/>
      <c r="C5" s="105"/>
      <c r="D5" s="105"/>
      <c r="E5" s="105"/>
      <c r="F5" s="105"/>
      <c r="G5" s="105"/>
      <c r="H5" s="105"/>
      <c r="I5" s="105"/>
      <c r="J5" s="105"/>
    </row>
    <row r="7" spans="1:12" s="13" customFormat="1" ht="33" x14ac:dyDescent="0.25">
      <c r="A7" s="1" t="s">
        <v>0</v>
      </c>
      <c r="B7" s="2" t="s">
        <v>1</v>
      </c>
      <c r="C7" s="3" t="s">
        <v>2</v>
      </c>
      <c r="D7" s="2" t="s">
        <v>3</v>
      </c>
      <c r="E7" s="2" t="s">
        <v>4</v>
      </c>
      <c r="F7" s="4" t="s">
        <v>5</v>
      </c>
      <c r="G7" s="2" t="s">
        <v>6</v>
      </c>
      <c r="H7" s="2" t="s">
        <v>284</v>
      </c>
      <c r="I7" s="18" t="s">
        <v>7</v>
      </c>
      <c r="J7" s="18" t="s">
        <v>7</v>
      </c>
      <c r="K7" s="38"/>
    </row>
    <row r="8" spans="1:12" s="13" customFormat="1" ht="27.95" customHeight="1" x14ac:dyDescent="0.25">
      <c r="A8" s="10">
        <v>1</v>
      </c>
      <c r="B8" s="6">
        <v>1951010274</v>
      </c>
      <c r="C8" s="11" t="s">
        <v>9</v>
      </c>
      <c r="D8" s="6" t="s">
        <v>10</v>
      </c>
      <c r="E8" s="12">
        <v>37160</v>
      </c>
      <c r="F8" s="8" t="s">
        <v>11</v>
      </c>
      <c r="G8" s="15">
        <v>1</v>
      </c>
      <c r="H8" s="14" t="e">
        <f>VLOOKUP(B8,#REF!,19,0)</f>
        <v>#REF!</v>
      </c>
      <c r="I8" s="16"/>
      <c r="J8" s="17"/>
      <c r="K8" s="38"/>
    </row>
    <row r="9" spans="1:12" s="13" customFormat="1" ht="27.95" customHeight="1" x14ac:dyDescent="0.25">
      <c r="A9" s="5">
        <v>2</v>
      </c>
      <c r="B9" s="6">
        <v>1951010011</v>
      </c>
      <c r="C9" s="11" t="s">
        <v>12</v>
      </c>
      <c r="D9" s="6" t="s">
        <v>13</v>
      </c>
      <c r="E9" s="12">
        <v>37120</v>
      </c>
      <c r="F9" s="8" t="s">
        <v>11</v>
      </c>
      <c r="G9" s="15">
        <v>1</v>
      </c>
      <c r="H9" s="14" t="e">
        <f>VLOOKUP(B9,#REF!,19,0)</f>
        <v>#REF!</v>
      </c>
      <c r="I9" s="17"/>
      <c r="J9" s="17"/>
      <c r="K9" s="38"/>
    </row>
    <row r="10" spans="1:12" s="13" customFormat="1" ht="27.95" customHeight="1" x14ac:dyDescent="0.25">
      <c r="A10" s="10">
        <v>3</v>
      </c>
      <c r="B10" s="6">
        <v>1951010384</v>
      </c>
      <c r="C10" s="7" t="s">
        <v>14</v>
      </c>
      <c r="D10" s="8" t="s">
        <v>15</v>
      </c>
      <c r="E10" s="9">
        <v>36971</v>
      </c>
      <c r="F10" s="8" t="s">
        <v>8</v>
      </c>
      <c r="G10" s="15">
        <v>1</v>
      </c>
      <c r="H10" s="14" t="e">
        <f>VLOOKUP(B10,#REF!,19,0)</f>
        <v>#REF!</v>
      </c>
      <c r="I10" s="17"/>
      <c r="J10" s="17"/>
      <c r="K10" s="38"/>
    </row>
    <row r="11" spans="1:12" s="13" customFormat="1" ht="27.95" customHeight="1" x14ac:dyDescent="0.25">
      <c r="A11" s="5">
        <v>4</v>
      </c>
      <c r="B11" s="6">
        <v>2011150090</v>
      </c>
      <c r="C11" s="11" t="s">
        <v>16</v>
      </c>
      <c r="D11" s="6" t="s">
        <v>17</v>
      </c>
      <c r="E11" s="12">
        <v>37555</v>
      </c>
      <c r="F11" s="8" t="s">
        <v>8</v>
      </c>
      <c r="G11" s="15">
        <v>1</v>
      </c>
      <c r="H11" s="14" t="e">
        <f>VLOOKUP(B11,#REF!,19,0)</f>
        <v>#REF!</v>
      </c>
      <c r="I11" s="17" t="s">
        <v>58</v>
      </c>
      <c r="J11" s="17"/>
      <c r="K11" s="38"/>
    </row>
    <row r="12" spans="1:12" s="13" customFormat="1" ht="27.95" customHeight="1" x14ac:dyDescent="0.25">
      <c r="A12" s="10">
        <v>5</v>
      </c>
      <c r="B12" s="6">
        <v>2011150175</v>
      </c>
      <c r="C12" s="7" t="s">
        <v>18</v>
      </c>
      <c r="D12" s="8" t="s">
        <v>17</v>
      </c>
      <c r="E12" s="9">
        <v>37267</v>
      </c>
      <c r="F12" s="8" t="s">
        <v>8</v>
      </c>
      <c r="G12" s="15">
        <v>1</v>
      </c>
      <c r="H12" s="14" t="e">
        <f>VLOOKUP(B12,#REF!,19,0)</f>
        <v>#REF!</v>
      </c>
      <c r="I12" s="17"/>
      <c r="J12" s="17"/>
      <c r="K12" s="38"/>
    </row>
    <row r="13" spans="1:12" s="13" customFormat="1" ht="27.95" customHeight="1" x14ac:dyDescent="0.25">
      <c r="A13" s="5">
        <v>6</v>
      </c>
      <c r="B13" s="6">
        <v>2153410310</v>
      </c>
      <c r="C13" s="11" t="s">
        <v>19</v>
      </c>
      <c r="D13" s="6" t="s">
        <v>20</v>
      </c>
      <c r="E13" s="12">
        <v>37843</v>
      </c>
      <c r="F13" s="8" t="s">
        <v>8</v>
      </c>
      <c r="G13" s="15">
        <v>1</v>
      </c>
      <c r="H13" s="14" t="e">
        <f>VLOOKUP(B13,#REF!,19,0)</f>
        <v>#REF!</v>
      </c>
      <c r="I13" s="17"/>
      <c r="J13" s="17"/>
      <c r="K13" s="39"/>
      <c r="L13" s="19"/>
    </row>
    <row r="14" spans="1:12" s="13" customFormat="1" ht="27.95" customHeight="1" x14ac:dyDescent="0.25">
      <c r="A14" s="10">
        <v>7</v>
      </c>
      <c r="B14" s="6">
        <v>2153410358</v>
      </c>
      <c r="C14" s="11" t="s">
        <v>21</v>
      </c>
      <c r="D14" s="6" t="s">
        <v>22</v>
      </c>
      <c r="E14" s="12">
        <v>37711</v>
      </c>
      <c r="F14" s="8" t="s">
        <v>8</v>
      </c>
      <c r="G14" s="15">
        <v>1</v>
      </c>
      <c r="H14" s="14" t="e">
        <f>VLOOKUP(B14,#REF!,19,0)</f>
        <v>#REF!</v>
      </c>
      <c r="I14" s="17"/>
      <c r="J14" s="17"/>
      <c r="K14" s="38"/>
    </row>
    <row r="15" spans="1:12" s="13" customFormat="1" ht="27.95" customHeight="1" x14ac:dyDescent="0.25">
      <c r="A15" s="5">
        <v>8</v>
      </c>
      <c r="B15" s="6">
        <v>2105130004</v>
      </c>
      <c r="C15" s="7" t="s">
        <v>23</v>
      </c>
      <c r="D15" s="8" t="s">
        <v>24</v>
      </c>
      <c r="E15" s="9">
        <v>37623</v>
      </c>
      <c r="F15" s="8" t="s">
        <v>8</v>
      </c>
      <c r="G15" s="15">
        <v>1</v>
      </c>
      <c r="H15" s="14" t="e">
        <f>VLOOKUP(B15,#REF!,19,0)</f>
        <v>#REF!</v>
      </c>
      <c r="I15" s="17" t="s">
        <v>29</v>
      </c>
      <c r="J15" s="17"/>
      <c r="K15" s="38"/>
    </row>
    <row r="16" spans="1:12" s="13" customFormat="1" ht="27.95" customHeight="1" x14ac:dyDescent="0.25">
      <c r="A16" s="10">
        <v>9</v>
      </c>
      <c r="B16" s="6">
        <v>2154810067</v>
      </c>
      <c r="C16" s="11" t="s">
        <v>25</v>
      </c>
      <c r="D16" s="6" t="s">
        <v>26</v>
      </c>
      <c r="E16" s="12">
        <v>37945</v>
      </c>
      <c r="F16" s="8" t="s">
        <v>8</v>
      </c>
      <c r="G16" s="15">
        <v>1</v>
      </c>
      <c r="H16" s="14" t="e">
        <f>VLOOKUP(B16,#REF!,19,0)</f>
        <v>#REF!</v>
      </c>
      <c r="I16" s="17"/>
      <c r="J16" s="17"/>
      <c r="K16" s="38" t="s">
        <v>182</v>
      </c>
    </row>
    <row r="17" spans="1:14" s="13" customFormat="1" ht="27.95" customHeight="1" x14ac:dyDescent="0.25">
      <c r="A17" s="5">
        <v>10</v>
      </c>
      <c r="B17" s="6">
        <v>2111010039</v>
      </c>
      <c r="C17" s="11" t="s">
        <v>27</v>
      </c>
      <c r="D17" s="6" t="s">
        <v>28</v>
      </c>
      <c r="E17" s="12">
        <v>37707</v>
      </c>
      <c r="F17" s="8" t="s">
        <v>8</v>
      </c>
      <c r="G17" s="15">
        <v>1</v>
      </c>
      <c r="H17" s="14" t="e">
        <f>VLOOKUP(B17,#REF!,19,0)</f>
        <v>#REF!</v>
      </c>
      <c r="I17" s="17"/>
      <c r="J17" s="17"/>
      <c r="K17" s="38"/>
    </row>
    <row r="18" spans="1:14" s="13" customFormat="1" ht="27.95" customHeight="1" x14ac:dyDescent="0.25">
      <c r="A18" s="10">
        <v>11</v>
      </c>
      <c r="B18" s="6">
        <v>2153410211</v>
      </c>
      <c r="C18" s="11" t="s">
        <v>170</v>
      </c>
      <c r="D18" s="6" t="s">
        <v>83</v>
      </c>
      <c r="E18" s="12">
        <v>37932</v>
      </c>
      <c r="F18" s="8" t="s">
        <v>8</v>
      </c>
      <c r="G18" s="15">
        <v>1</v>
      </c>
      <c r="H18" s="14" t="e">
        <f>VLOOKUP(B18,#REF!,19,0)</f>
        <v>#REF!</v>
      </c>
      <c r="I18" s="17"/>
      <c r="J18" s="17"/>
      <c r="K18" s="38"/>
    </row>
    <row r="19" spans="1:14" s="13" customFormat="1" ht="27.95" customHeight="1" x14ac:dyDescent="0.25">
      <c r="A19" s="5">
        <v>12</v>
      </c>
      <c r="B19" s="6">
        <v>2258130090</v>
      </c>
      <c r="C19" s="11" t="s">
        <v>64</v>
      </c>
      <c r="D19" s="6" t="s">
        <v>63</v>
      </c>
      <c r="E19" s="12">
        <v>38168</v>
      </c>
      <c r="F19" s="8" t="s">
        <v>8</v>
      </c>
      <c r="G19" s="15">
        <v>1</v>
      </c>
      <c r="H19" s="14" t="e">
        <f>VLOOKUP(B19,#REF!,19,0)</f>
        <v>#REF!</v>
      </c>
      <c r="I19" s="17"/>
      <c r="J19" s="17"/>
      <c r="K19" s="38"/>
    </row>
    <row r="20" spans="1:14" s="13" customFormat="1" ht="27.95" customHeight="1" x14ac:dyDescent="0.25">
      <c r="A20" s="10">
        <v>13</v>
      </c>
      <c r="B20" s="6">
        <v>2252210082</v>
      </c>
      <c r="C20" s="11" t="s">
        <v>67</v>
      </c>
      <c r="D20" s="6" t="s">
        <v>68</v>
      </c>
      <c r="E20" s="12">
        <v>38250</v>
      </c>
      <c r="F20" s="8" t="s">
        <v>8</v>
      </c>
      <c r="G20" s="15">
        <v>1</v>
      </c>
      <c r="H20" s="14" t="e">
        <f>VLOOKUP(B20,#REF!,19,0)</f>
        <v>#REF!</v>
      </c>
      <c r="I20" s="17"/>
      <c r="J20" s="17"/>
      <c r="K20" s="38"/>
    </row>
    <row r="21" spans="1:14" s="13" customFormat="1" ht="27.95" customHeight="1" x14ac:dyDescent="0.25">
      <c r="A21" s="5">
        <v>14</v>
      </c>
      <c r="B21" s="6">
        <v>2254810089</v>
      </c>
      <c r="C21" s="11" t="s">
        <v>69</v>
      </c>
      <c r="D21" s="6" t="s">
        <v>70</v>
      </c>
      <c r="E21" s="12">
        <v>38178</v>
      </c>
      <c r="F21" s="8" t="s">
        <v>8</v>
      </c>
      <c r="G21" s="15">
        <v>1</v>
      </c>
      <c r="H21" s="14" t="e">
        <f>VLOOKUP(B21,#REF!,19,0)</f>
        <v>#REF!</v>
      </c>
      <c r="I21" s="34"/>
      <c r="J21" s="8"/>
      <c r="K21" s="40" t="s">
        <v>81</v>
      </c>
    </row>
    <row r="22" spans="1:14" s="13" customFormat="1" ht="27.95" customHeight="1" x14ac:dyDescent="0.25">
      <c r="A22" s="10">
        <v>15</v>
      </c>
      <c r="B22" s="6">
        <v>2201150052</v>
      </c>
      <c r="C22" s="11" t="s">
        <v>75</v>
      </c>
      <c r="D22" s="6" t="s">
        <v>76</v>
      </c>
      <c r="E22" s="12">
        <v>38240</v>
      </c>
      <c r="F22" s="8" t="s">
        <v>8</v>
      </c>
      <c r="G22" s="15">
        <v>1</v>
      </c>
      <c r="H22" s="14" t="e">
        <f>VLOOKUP(B22,#REF!,19,0)</f>
        <v>#REF!</v>
      </c>
      <c r="I22" s="17"/>
      <c r="J22" s="8"/>
      <c r="K22" s="62" t="s">
        <v>253</v>
      </c>
      <c r="L22" s="5"/>
      <c r="M22" s="5"/>
      <c r="N22" s="51"/>
    </row>
    <row r="23" spans="1:14" s="13" customFormat="1" ht="27.95" customHeight="1" x14ac:dyDescent="0.25">
      <c r="A23" s="5">
        <v>16</v>
      </c>
      <c r="B23" s="31">
        <v>2201150079</v>
      </c>
      <c r="C23" s="32" t="s">
        <v>77</v>
      </c>
      <c r="D23" s="31" t="s">
        <v>76</v>
      </c>
      <c r="E23" s="33">
        <v>38081</v>
      </c>
      <c r="F23" s="31" t="s">
        <v>8</v>
      </c>
      <c r="G23" s="15">
        <v>1</v>
      </c>
      <c r="H23" s="14" t="e">
        <f>VLOOKUP(B23,#REF!,19,0)</f>
        <v>#REF!</v>
      </c>
      <c r="I23" s="17"/>
      <c r="J23" s="8"/>
      <c r="K23" s="65" t="s">
        <v>255</v>
      </c>
      <c r="L23" s="66"/>
      <c r="M23" s="66"/>
      <c r="N23" s="67"/>
    </row>
    <row r="24" spans="1:14" s="13" customFormat="1" ht="27.95" customHeight="1" x14ac:dyDescent="0.25">
      <c r="A24" s="10">
        <v>17</v>
      </c>
      <c r="B24" s="6">
        <v>2253410071</v>
      </c>
      <c r="C24" s="11" t="s">
        <v>249</v>
      </c>
      <c r="D24" s="6" t="s">
        <v>250</v>
      </c>
      <c r="E24" s="12">
        <v>38182</v>
      </c>
      <c r="F24" s="8" t="s">
        <v>8</v>
      </c>
      <c r="G24" s="15">
        <v>1</v>
      </c>
      <c r="H24" s="14" t="e">
        <f>VLOOKUP(B24,#REF!,19,0)</f>
        <v>#REF!</v>
      </c>
      <c r="I24" s="17"/>
      <c r="J24" s="17"/>
      <c r="K24" s="38"/>
    </row>
    <row r="25" spans="1:14" s="13" customFormat="1" ht="35.25" customHeight="1" x14ac:dyDescent="0.25">
      <c r="A25" s="5">
        <v>18</v>
      </c>
      <c r="B25" s="6">
        <v>2258130079</v>
      </c>
      <c r="C25" s="11" t="s">
        <v>254</v>
      </c>
      <c r="D25" s="6" t="s">
        <v>63</v>
      </c>
      <c r="E25" s="12">
        <v>37628</v>
      </c>
      <c r="F25" s="8" t="s">
        <v>8</v>
      </c>
      <c r="G25" s="15">
        <v>1</v>
      </c>
      <c r="H25" s="14" t="e">
        <f>VLOOKUP(B25,#REF!,19,0)</f>
        <v>#REF!</v>
      </c>
      <c r="I25" s="17"/>
      <c r="J25" s="17"/>
      <c r="K25" s="38"/>
    </row>
    <row r="26" spans="1:14" s="13" customFormat="1" ht="33" customHeight="1" x14ac:dyDescent="0.25">
      <c r="A26" s="10">
        <v>19</v>
      </c>
      <c r="B26" s="6">
        <v>2250000154</v>
      </c>
      <c r="C26" s="11" t="s">
        <v>261</v>
      </c>
      <c r="D26" s="6" t="s">
        <v>263</v>
      </c>
      <c r="E26" s="12">
        <v>38017</v>
      </c>
      <c r="F26" s="8" t="s">
        <v>8</v>
      </c>
      <c r="G26" s="15">
        <v>1</v>
      </c>
      <c r="H26" s="14" t="e">
        <f>VLOOKUP(B26,#REF!,19,0)</f>
        <v>#REF!</v>
      </c>
      <c r="I26" s="17" t="s">
        <v>39</v>
      </c>
      <c r="J26" s="17"/>
      <c r="K26" s="38"/>
    </row>
    <row r="27" spans="1:14" s="13" customFormat="1" ht="33.75" customHeight="1" x14ac:dyDescent="0.25">
      <c r="A27" s="5">
        <v>20</v>
      </c>
      <c r="B27" s="6">
        <v>2254810228</v>
      </c>
      <c r="C27" s="11" t="s">
        <v>60</v>
      </c>
      <c r="D27" s="6" t="s">
        <v>61</v>
      </c>
      <c r="E27" s="12">
        <v>38304</v>
      </c>
      <c r="F27" s="8" t="s">
        <v>78</v>
      </c>
      <c r="G27" s="15">
        <v>1</v>
      </c>
      <c r="H27" s="14" t="e">
        <f>VLOOKUP(B27,#REF!,19,0)</f>
        <v>#REF!</v>
      </c>
      <c r="I27" s="17"/>
      <c r="J27" s="17"/>
      <c r="K27" s="38"/>
    </row>
    <row r="28" spans="1:14" s="13" customFormat="1" ht="34.5" customHeight="1" x14ac:dyDescent="0.25">
      <c r="A28" s="10">
        <v>21</v>
      </c>
      <c r="B28" s="6">
        <v>1951010120</v>
      </c>
      <c r="C28" s="11" t="s">
        <v>30</v>
      </c>
      <c r="D28" s="6" t="s">
        <v>31</v>
      </c>
      <c r="E28" s="12">
        <v>36958</v>
      </c>
      <c r="F28" s="8" t="s">
        <v>34</v>
      </c>
      <c r="G28" s="15">
        <v>1</v>
      </c>
      <c r="H28" s="14" t="e">
        <f>VLOOKUP(B28,#REF!,19,0)</f>
        <v>#REF!</v>
      </c>
      <c r="I28" s="17"/>
      <c r="J28" s="17"/>
      <c r="K28" s="38"/>
    </row>
    <row r="29" spans="1:14" s="13" customFormat="1" ht="32.25" customHeight="1" x14ac:dyDescent="0.25">
      <c r="A29" s="5">
        <v>22</v>
      </c>
      <c r="B29" s="6">
        <v>1951010261</v>
      </c>
      <c r="C29" s="11" t="s">
        <v>38</v>
      </c>
      <c r="D29" s="6" t="s">
        <v>15</v>
      </c>
      <c r="E29" s="12">
        <v>36605</v>
      </c>
      <c r="F29" s="8" t="s">
        <v>34</v>
      </c>
      <c r="G29" s="15">
        <v>1</v>
      </c>
      <c r="H29" s="14" t="e">
        <f>VLOOKUP(B29,#REF!,19,0)</f>
        <v>#REF!</v>
      </c>
      <c r="I29" s="17"/>
      <c r="J29" s="17"/>
      <c r="K29" s="38"/>
    </row>
    <row r="30" spans="1:14" s="13" customFormat="1" ht="32.25" customHeight="1" x14ac:dyDescent="0.25">
      <c r="A30" s="10">
        <v>23</v>
      </c>
      <c r="B30" s="6">
        <v>2051010296</v>
      </c>
      <c r="C30" s="11" t="s">
        <v>32</v>
      </c>
      <c r="D30" s="6" t="s">
        <v>33</v>
      </c>
      <c r="E30" s="12">
        <v>37517</v>
      </c>
      <c r="F30" s="8" t="s">
        <v>34</v>
      </c>
      <c r="G30" s="15">
        <v>1</v>
      </c>
      <c r="H30" s="14" t="e">
        <f>VLOOKUP(B30,#REF!,19,0)</f>
        <v>#REF!</v>
      </c>
      <c r="I30" s="17"/>
      <c r="J30" s="17"/>
      <c r="K30" s="38"/>
    </row>
    <row r="31" spans="1:14" s="13" customFormat="1" ht="31.5" customHeight="1" x14ac:dyDescent="0.25">
      <c r="A31" s="5">
        <v>24</v>
      </c>
      <c r="B31" s="6">
        <v>2051010391</v>
      </c>
      <c r="C31" s="7" t="s">
        <v>71</v>
      </c>
      <c r="D31" s="8" t="s">
        <v>72</v>
      </c>
      <c r="E31" s="9">
        <v>37271</v>
      </c>
      <c r="F31" s="8" t="s">
        <v>34</v>
      </c>
      <c r="G31" s="15">
        <v>1</v>
      </c>
      <c r="H31" s="14" t="e">
        <f>VLOOKUP(B31,#REF!,19,0)</f>
        <v>#REF!</v>
      </c>
      <c r="I31" s="17"/>
      <c r="J31" s="17"/>
      <c r="K31" s="38"/>
    </row>
    <row r="32" spans="1:14" s="13" customFormat="1" ht="34.5" customHeight="1" x14ac:dyDescent="0.25">
      <c r="A32" s="10">
        <v>25</v>
      </c>
      <c r="B32" s="6">
        <v>2051010083</v>
      </c>
      <c r="C32" s="7" t="s">
        <v>79</v>
      </c>
      <c r="D32" s="8" t="s">
        <v>80</v>
      </c>
      <c r="E32" s="9">
        <v>37611</v>
      </c>
      <c r="F32" s="8" t="s">
        <v>34</v>
      </c>
      <c r="G32" s="15">
        <v>1</v>
      </c>
      <c r="H32" s="14" t="e">
        <f>VLOOKUP(B32,#REF!,19,0)</f>
        <v>#REF!</v>
      </c>
      <c r="I32" s="17"/>
      <c r="J32" s="17"/>
      <c r="K32" s="38" t="s">
        <v>183</v>
      </c>
    </row>
    <row r="33" spans="1:11" s="13" customFormat="1" ht="27.95" customHeight="1" x14ac:dyDescent="0.25">
      <c r="A33" s="5">
        <v>26</v>
      </c>
      <c r="B33" s="6">
        <v>2253410355</v>
      </c>
      <c r="C33" s="7" t="s">
        <v>73</v>
      </c>
      <c r="D33" s="8" t="s">
        <v>74</v>
      </c>
      <c r="E33" s="9">
        <v>37673</v>
      </c>
      <c r="F33" s="8" t="s">
        <v>34</v>
      </c>
      <c r="G33" s="15">
        <v>1</v>
      </c>
      <c r="H33" s="14" t="e">
        <f>VLOOKUP(B33,#REF!,19,0)</f>
        <v>#REF!</v>
      </c>
      <c r="I33" s="17"/>
      <c r="J33" s="17"/>
      <c r="K33" s="38"/>
    </row>
    <row r="34" spans="1:11" s="13" customFormat="1" ht="33" x14ac:dyDescent="0.25">
      <c r="A34" s="10">
        <v>27</v>
      </c>
      <c r="B34" s="6">
        <v>2158420026</v>
      </c>
      <c r="C34" s="11" t="s">
        <v>36</v>
      </c>
      <c r="D34" s="6" t="s">
        <v>37</v>
      </c>
      <c r="E34" s="12">
        <v>37779</v>
      </c>
      <c r="F34" s="8" t="s">
        <v>35</v>
      </c>
      <c r="G34" s="15">
        <v>0.7</v>
      </c>
      <c r="H34" s="14" t="e">
        <f>VLOOKUP(B34,#REF!,19,0)</f>
        <v>#REF!</v>
      </c>
      <c r="I34" s="17" t="s">
        <v>29</v>
      </c>
      <c r="J34" s="17"/>
      <c r="K34" s="38"/>
    </row>
    <row r="35" spans="1:11" s="13" customFormat="1" ht="33" x14ac:dyDescent="0.25">
      <c r="A35" s="5">
        <v>28</v>
      </c>
      <c r="B35" s="6">
        <v>2153410220</v>
      </c>
      <c r="C35" s="11" t="s">
        <v>174</v>
      </c>
      <c r="D35" s="6" t="s">
        <v>83</v>
      </c>
      <c r="E35" s="12">
        <v>37864</v>
      </c>
      <c r="F35" s="8" t="s">
        <v>35</v>
      </c>
      <c r="G35" s="15">
        <v>0.7</v>
      </c>
      <c r="H35" s="14" t="e">
        <f>VLOOKUP(B35,#REF!,19,0)</f>
        <v>#REF!</v>
      </c>
      <c r="I35" s="17" t="s">
        <v>45</v>
      </c>
      <c r="J35" s="17"/>
      <c r="K35" s="38"/>
    </row>
    <row r="36" spans="1:11" s="13" customFormat="1" ht="27.95" customHeight="1" x14ac:dyDescent="0.25">
      <c r="A36" s="10">
        <v>29</v>
      </c>
      <c r="B36" s="6">
        <v>1953020039</v>
      </c>
      <c r="C36" s="11" t="s">
        <v>41</v>
      </c>
      <c r="D36" s="6" t="s">
        <v>42</v>
      </c>
      <c r="E36" s="12">
        <v>37023</v>
      </c>
      <c r="F36" s="8" t="s">
        <v>40</v>
      </c>
      <c r="G36" s="15">
        <v>0.5</v>
      </c>
      <c r="H36" s="14" t="e">
        <f>VLOOKUP(B36,#REF!,19,0)</f>
        <v>#REF!</v>
      </c>
      <c r="I36" s="17"/>
      <c r="J36" s="17"/>
      <c r="K36" s="38"/>
    </row>
    <row r="37" spans="1:11" s="13" customFormat="1" ht="27.95" customHeight="1" x14ac:dyDescent="0.25">
      <c r="A37" s="5">
        <v>30</v>
      </c>
      <c r="B37" s="6">
        <v>1951010046</v>
      </c>
      <c r="C37" s="11" t="s">
        <v>46</v>
      </c>
      <c r="D37" s="6" t="s">
        <v>47</v>
      </c>
      <c r="E37" s="12">
        <v>37002</v>
      </c>
      <c r="F37" s="8" t="s">
        <v>40</v>
      </c>
      <c r="G37" s="15">
        <v>0.5</v>
      </c>
      <c r="H37" s="14" t="e">
        <f>VLOOKUP(B37,#REF!,19,0)</f>
        <v>#REF!</v>
      </c>
      <c r="I37" s="17"/>
      <c r="J37" s="17"/>
      <c r="K37" s="38"/>
    </row>
    <row r="38" spans="1:11" s="13" customFormat="1" ht="27.95" customHeight="1" x14ac:dyDescent="0.25">
      <c r="A38" s="10">
        <v>31</v>
      </c>
      <c r="B38" s="6">
        <v>2011210048</v>
      </c>
      <c r="C38" s="11" t="s">
        <v>43</v>
      </c>
      <c r="D38" s="6" t="s">
        <v>44</v>
      </c>
      <c r="E38" s="12">
        <v>36559</v>
      </c>
      <c r="F38" s="8" t="s">
        <v>40</v>
      </c>
      <c r="G38" s="15">
        <v>0.5</v>
      </c>
      <c r="H38" s="14" t="e">
        <f>VLOOKUP(B38,#REF!,19,0)</f>
        <v>#REF!</v>
      </c>
      <c r="I38" s="17"/>
      <c r="J38" s="17"/>
      <c r="K38" s="38"/>
    </row>
    <row r="39" spans="1:11" s="13" customFormat="1" ht="27.95" customHeight="1" x14ac:dyDescent="0.25">
      <c r="A39" s="5">
        <v>32</v>
      </c>
      <c r="B39" s="6">
        <v>2153410218</v>
      </c>
      <c r="C39" s="11" t="s">
        <v>82</v>
      </c>
      <c r="D39" s="6" t="s">
        <v>83</v>
      </c>
      <c r="E39" s="12">
        <v>37847</v>
      </c>
      <c r="F39" s="8" t="s">
        <v>40</v>
      </c>
      <c r="G39" s="15">
        <v>0.5</v>
      </c>
      <c r="H39" s="14" t="e">
        <f>VLOOKUP(B39,#REF!,19,0)</f>
        <v>#REF!</v>
      </c>
      <c r="I39" s="17"/>
      <c r="J39" s="17"/>
      <c r="K39" s="38"/>
    </row>
    <row r="40" spans="1:11" s="13" customFormat="1" ht="27.95" customHeight="1" x14ac:dyDescent="0.25">
      <c r="A40" s="10">
        <v>33</v>
      </c>
      <c r="B40" s="6">
        <v>2258130089</v>
      </c>
      <c r="C40" s="11" t="s">
        <v>62</v>
      </c>
      <c r="D40" s="6" t="s">
        <v>63</v>
      </c>
      <c r="E40" s="12">
        <v>38347</v>
      </c>
      <c r="F40" s="8" t="s">
        <v>40</v>
      </c>
      <c r="G40" s="15">
        <v>0.5</v>
      </c>
      <c r="H40" s="14" t="e">
        <f>VLOOKUP(B40,#REF!,19,0)</f>
        <v>#REF!</v>
      </c>
      <c r="I40" s="17"/>
      <c r="J40" s="17"/>
      <c r="K40" s="38"/>
    </row>
    <row r="41" spans="1:11" s="13" customFormat="1" ht="27.95" customHeight="1" x14ac:dyDescent="0.25">
      <c r="A41" s="5">
        <v>34</v>
      </c>
      <c r="B41" s="6">
        <v>2252210002</v>
      </c>
      <c r="C41" s="11" t="s">
        <v>65</v>
      </c>
      <c r="D41" s="6" t="s">
        <v>66</v>
      </c>
      <c r="E41" s="12">
        <v>38224</v>
      </c>
      <c r="F41" s="8" t="s">
        <v>40</v>
      </c>
      <c r="G41" s="15">
        <v>0.5</v>
      </c>
      <c r="H41" s="14" t="e">
        <f>VLOOKUP(B41,#REF!,19,0)</f>
        <v>#REF!</v>
      </c>
      <c r="I41" s="17"/>
      <c r="J41" s="17"/>
      <c r="K41" s="38"/>
    </row>
    <row r="42" spans="1:11" ht="16.5" x14ac:dyDescent="0.25">
      <c r="A42" s="21"/>
      <c r="B42" s="21"/>
      <c r="C42" s="22" t="s">
        <v>52</v>
      </c>
      <c r="D42" s="21"/>
      <c r="E42" s="21"/>
      <c r="F42" s="21"/>
      <c r="G42" s="21"/>
      <c r="H42" s="23" t="e">
        <f>SUM(H8:I41)</f>
        <v>#REF!</v>
      </c>
      <c r="I42" s="24"/>
      <c r="J42" s="25"/>
      <c r="K42" s="37"/>
    </row>
    <row r="43" spans="1:11" ht="16.5" x14ac:dyDescent="0.25">
      <c r="A43" s="21"/>
      <c r="B43" s="21"/>
      <c r="C43" s="30" t="e">
        <f t="array" aca="1" ref="C43" ca="1">[1]!vnd(H42)&amp;"./."</f>
        <v>#NAME?</v>
      </c>
      <c r="D43" s="21"/>
      <c r="E43" s="21"/>
      <c r="F43" s="21"/>
      <c r="G43" s="21"/>
      <c r="H43" s="21"/>
      <c r="I43" s="24"/>
      <c r="J43" s="25"/>
      <c r="K43" s="37"/>
    </row>
    <row r="44" spans="1:11" ht="27.95" customHeight="1" x14ac:dyDescent="0.25">
      <c r="A44" s="26"/>
      <c r="B44" s="26"/>
      <c r="C44" s="63"/>
      <c r="D44" s="26"/>
      <c r="E44" s="26"/>
      <c r="F44" s="26"/>
      <c r="G44" s="26"/>
      <c r="H44" s="26"/>
      <c r="I44" s="64"/>
      <c r="K44" s="37"/>
    </row>
    <row r="45" spans="1:11" s="26" customFormat="1" ht="16.5" x14ac:dyDescent="0.25">
      <c r="B45" s="102"/>
      <c r="C45" s="102"/>
      <c r="E45" s="102"/>
      <c r="F45" s="102"/>
      <c r="G45" s="102"/>
      <c r="H45" s="102"/>
      <c r="I45" s="102"/>
      <c r="J45" s="102"/>
    </row>
    <row r="46" spans="1:11" s="26" customFormat="1" ht="16.5" x14ac:dyDescent="0.25">
      <c r="B46" s="102"/>
      <c r="C46" s="102"/>
      <c r="E46" s="102"/>
      <c r="F46" s="102"/>
      <c r="G46" s="41"/>
      <c r="H46" s="41"/>
      <c r="I46" s="41"/>
      <c r="J46" s="41"/>
    </row>
    <row r="47" spans="1:11" s="26" customFormat="1" ht="16.5" x14ac:dyDescent="0.25">
      <c r="B47" s="41"/>
      <c r="C47" s="41"/>
      <c r="E47" s="27"/>
      <c r="F47" s="27"/>
      <c r="G47" s="41"/>
      <c r="H47" s="41"/>
      <c r="I47" s="41"/>
      <c r="J47" s="41"/>
    </row>
    <row r="48" spans="1:11" s="26" customFormat="1" ht="16.5" x14ac:dyDescent="0.25">
      <c r="B48" s="41"/>
      <c r="C48" s="41"/>
      <c r="E48" s="27"/>
      <c r="F48" s="27"/>
      <c r="G48" s="41"/>
      <c r="H48" s="41"/>
      <c r="I48" s="41"/>
      <c r="J48" s="41"/>
    </row>
    <row r="49" spans="2:10" s="26" customFormat="1" ht="16.5" x14ac:dyDescent="0.25">
      <c r="B49" s="41"/>
      <c r="C49" s="41"/>
      <c r="E49" s="27"/>
      <c r="F49" s="27"/>
      <c r="G49" s="41"/>
      <c r="H49" s="41"/>
      <c r="I49" s="41"/>
      <c r="J49" s="41"/>
    </row>
    <row r="50" spans="2:10" s="26" customFormat="1" ht="16.5" x14ac:dyDescent="0.25">
      <c r="B50" s="27"/>
      <c r="C50" s="27"/>
      <c r="E50" s="27"/>
      <c r="F50" s="41"/>
      <c r="G50" s="27"/>
      <c r="H50" s="27"/>
      <c r="I50" s="28"/>
    </row>
    <row r="51" spans="2:10" s="26" customFormat="1" ht="16.5" x14ac:dyDescent="0.25">
      <c r="B51" s="27"/>
      <c r="C51" s="27"/>
      <c r="E51" s="27"/>
      <c r="F51" s="41"/>
      <c r="G51" s="27"/>
      <c r="H51" s="27"/>
      <c r="I51" s="28"/>
    </row>
    <row r="52" spans="2:10" s="26" customFormat="1" ht="16.5" x14ac:dyDescent="0.25">
      <c r="B52" s="102"/>
      <c r="C52" s="102"/>
      <c r="E52" s="102"/>
      <c r="F52" s="102"/>
      <c r="G52" s="102"/>
      <c r="H52" s="102"/>
      <c r="I52" s="41"/>
    </row>
  </sheetData>
  <mergeCells count="13">
    <mergeCell ref="B46:C46"/>
    <mergeCell ref="E46:F46"/>
    <mergeCell ref="B52:C52"/>
    <mergeCell ref="E52:F52"/>
    <mergeCell ref="G52:H52"/>
    <mergeCell ref="B45:C45"/>
    <mergeCell ref="E45:F45"/>
    <mergeCell ref="G45:J45"/>
    <mergeCell ref="A1:C1"/>
    <mergeCell ref="G1:J1"/>
    <mergeCell ref="A2:C2"/>
    <mergeCell ref="G2:J2"/>
    <mergeCell ref="A5:J5"/>
  </mergeCells>
  <printOptions horizontalCentered="1"/>
  <pageMargins left="0.2" right="0" top="0.25" bottom="0.25" header="0" footer="0"/>
  <pageSetup paperSize="9" scale="62" orientation="portrait" r:id="rId1"/>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topLeftCell="C1" zoomScaleNormal="100" workbookViewId="0">
      <selection sqref="A1:XFD1048576"/>
    </sheetView>
  </sheetViews>
  <sheetFormatPr defaultColWidth="9.140625" defaultRowHeight="15" x14ac:dyDescent="0.25"/>
  <cols>
    <col min="1" max="1" width="5.42578125" style="20" bestFit="1" customWidth="1"/>
    <col min="2" max="2" width="15.140625" style="20" customWidth="1"/>
    <col min="3" max="3" width="32.42578125" style="20" customWidth="1"/>
    <col min="4" max="4" width="17" style="20" customWidth="1"/>
    <col min="5" max="5" width="14.85546875" style="20" customWidth="1"/>
    <col min="6" max="6" width="40.5703125" style="20" customWidth="1"/>
    <col min="7" max="7" width="12.28515625" style="20" customWidth="1"/>
    <col min="8" max="8" width="19.7109375" style="20" customWidth="1"/>
    <col min="9" max="9" width="17.5703125" style="29" hidden="1" customWidth="1"/>
    <col min="10" max="10" width="15" style="20" customWidth="1"/>
    <col min="11" max="11" width="14" style="20" bestFit="1" customWidth="1"/>
    <col min="12" max="12" width="12.5703125" style="20" bestFit="1" customWidth="1"/>
    <col min="13" max="16384" width="9.140625" style="20"/>
  </cols>
  <sheetData>
    <row r="1" spans="1:12" ht="16.5" x14ac:dyDescent="0.25">
      <c r="A1" s="103" t="s">
        <v>48</v>
      </c>
      <c r="B1" s="103"/>
      <c r="C1" s="103"/>
      <c r="F1" s="104" t="s">
        <v>50</v>
      </c>
      <c r="G1" s="104"/>
      <c r="H1" s="104"/>
      <c r="I1" s="104"/>
      <c r="J1" s="104"/>
    </row>
    <row r="2" spans="1:12" ht="16.5" x14ac:dyDescent="0.25">
      <c r="A2" s="102" t="s">
        <v>49</v>
      </c>
      <c r="B2" s="102"/>
      <c r="C2" s="102"/>
      <c r="F2" s="108" t="s">
        <v>59</v>
      </c>
      <c r="G2" s="108"/>
      <c r="H2" s="108"/>
      <c r="I2" s="108"/>
      <c r="J2" s="108"/>
    </row>
    <row r="5" spans="1:12" ht="20.25" x14ac:dyDescent="0.3">
      <c r="A5" s="105" t="s">
        <v>273</v>
      </c>
      <c r="B5" s="105"/>
      <c r="C5" s="105"/>
      <c r="D5" s="105"/>
      <c r="E5" s="105"/>
      <c r="F5" s="105"/>
      <c r="G5" s="105"/>
      <c r="H5" s="105"/>
      <c r="I5" s="105"/>
      <c r="J5" s="105"/>
    </row>
    <row r="6" spans="1:12" ht="18.75" x14ac:dyDescent="0.3">
      <c r="A6" s="107" t="s">
        <v>267</v>
      </c>
      <c r="B6" s="107"/>
      <c r="C6" s="107"/>
      <c r="D6" s="107"/>
      <c r="E6" s="107"/>
      <c r="F6" s="107"/>
      <c r="G6" s="107"/>
      <c r="H6" s="107"/>
      <c r="I6" s="107"/>
      <c r="J6" s="107"/>
    </row>
    <row r="8" spans="1:12" s="13" customFormat="1" ht="33" x14ac:dyDescent="0.25">
      <c r="A8" s="1" t="s">
        <v>0</v>
      </c>
      <c r="B8" s="2" t="s">
        <v>1</v>
      </c>
      <c r="C8" s="3" t="s">
        <v>2</v>
      </c>
      <c r="D8" s="2" t="s">
        <v>3</v>
      </c>
      <c r="E8" s="2" t="s">
        <v>4</v>
      </c>
      <c r="F8" s="4" t="s">
        <v>5</v>
      </c>
      <c r="G8" s="2" t="s">
        <v>6</v>
      </c>
      <c r="H8" s="2" t="s">
        <v>51</v>
      </c>
      <c r="I8" s="18" t="s">
        <v>7</v>
      </c>
      <c r="J8" s="18" t="s">
        <v>7</v>
      </c>
      <c r="K8" s="38"/>
    </row>
    <row r="9" spans="1:12" s="13" customFormat="1" ht="24.95" customHeight="1" x14ac:dyDescent="0.25">
      <c r="A9" s="10">
        <v>1</v>
      </c>
      <c r="B9" s="6">
        <v>1951010274</v>
      </c>
      <c r="C9" s="11" t="s">
        <v>9</v>
      </c>
      <c r="D9" s="6" t="s">
        <v>10</v>
      </c>
      <c r="E9" s="12">
        <v>37160</v>
      </c>
      <c r="F9" s="8" t="s">
        <v>11</v>
      </c>
      <c r="G9" s="15">
        <v>1</v>
      </c>
      <c r="H9" s="14" t="e">
        <f>#REF!</f>
        <v>#REF!</v>
      </c>
      <c r="I9" s="16"/>
      <c r="J9" s="17"/>
      <c r="K9" s="38"/>
    </row>
    <row r="10" spans="1:12" s="13" customFormat="1" ht="24.95" customHeight="1" x14ac:dyDescent="0.25">
      <c r="A10" s="5">
        <v>2</v>
      </c>
      <c r="B10" s="6">
        <v>1951010011</v>
      </c>
      <c r="C10" s="11" t="s">
        <v>12</v>
      </c>
      <c r="D10" s="6" t="s">
        <v>13</v>
      </c>
      <c r="E10" s="12">
        <v>37120</v>
      </c>
      <c r="F10" s="8" t="s">
        <v>11</v>
      </c>
      <c r="G10" s="15">
        <v>1</v>
      </c>
      <c r="H10" s="14" t="e">
        <f>#REF!</f>
        <v>#REF!</v>
      </c>
      <c r="I10" s="17"/>
      <c r="J10" s="17"/>
      <c r="K10" s="38"/>
    </row>
    <row r="11" spans="1:12" s="13" customFormat="1" ht="24.95" customHeight="1" x14ac:dyDescent="0.25">
      <c r="A11" s="10">
        <v>3</v>
      </c>
      <c r="B11" s="6">
        <v>1951010384</v>
      </c>
      <c r="C11" s="7" t="s">
        <v>14</v>
      </c>
      <c r="D11" s="8" t="s">
        <v>15</v>
      </c>
      <c r="E11" s="9">
        <v>36971</v>
      </c>
      <c r="F11" s="8" t="s">
        <v>8</v>
      </c>
      <c r="G11" s="15">
        <v>1</v>
      </c>
      <c r="H11" s="14" t="e">
        <f>#REF!</f>
        <v>#REF!</v>
      </c>
      <c r="I11" s="17"/>
      <c r="J11" s="17"/>
      <c r="K11" s="38"/>
    </row>
    <row r="12" spans="1:12" s="13" customFormat="1" ht="24.95" customHeight="1" x14ac:dyDescent="0.25">
      <c r="A12" s="5">
        <v>4</v>
      </c>
      <c r="B12" s="6">
        <v>2011150090</v>
      </c>
      <c r="C12" s="11" t="s">
        <v>16</v>
      </c>
      <c r="D12" s="6" t="s">
        <v>17</v>
      </c>
      <c r="E12" s="12">
        <v>37555</v>
      </c>
      <c r="F12" s="8" t="s">
        <v>8</v>
      </c>
      <c r="G12" s="15">
        <v>1</v>
      </c>
      <c r="H12" s="14" t="e">
        <f>#REF!</f>
        <v>#REF!</v>
      </c>
      <c r="I12" s="17"/>
      <c r="J12" s="17"/>
      <c r="K12" s="38"/>
    </row>
    <row r="13" spans="1:12" s="13" customFormat="1" ht="24.95" customHeight="1" x14ac:dyDescent="0.25">
      <c r="A13" s="10">
        <v>5</v>
      </c>
      <c r="B13" s="6">
        <v>2011150175</v>
      </c>
      <c r="C13" s="7" t="s">
        <v>18</v>
      </c>
      <c r="D13" s="8" t="s">
        <v>17</v>
      </c>
      <c r="E13" s="9">
        <v>37267</v>
      </c>
      <c r="F13" s="8" t="s">
        <v>8</v>
      </c>
      <c r="G13" s="15">
        <v>1</v>
      </c>
      <c r="H13" s="14" t="e">
        <f>#REF!</f>
        <v>#REF!</v>
      </c>
      <c r="I13" s="17"/>
      <c r="J13" s="17"/>
      <c r="K13" s="38"/>
    </row>
    <row r="14" spans="1:12" s="13" customFormat="1" ht="24.95" customHeight="1" x14ac:dyDescent="0.25">
      <c r="A14" s="5">
        <v>6</v>
      </c>
      <c r="B14" s="6">
        <v>2153410310</v>
      </c>
      <c r="C14" s="11" t="s">
        <v>19</v>
      </c>
      <c r="D14" s="6" t="s">
        <v>20</v>
      </c>
      <c r="E14" s="12">
        <v>37843</v>
      </c>
      <c r="F14" s="8" t="s">
        <v>8</v>
      </c>
      <c r="G14" s="15">
        <v>1</v>
      </c>
      <c r="H14" s="14" t="e">
        <f>#REF!</f>
        <v>#REF!</v>
      </c>
      <c r="I14" s="17" t="s">
        <v>58</v>
      </c>
      <c r="J14" s="17"/>
      <c r="K14" s="38"/>
    </row>
    <row r="15" spans="1:12" s="13" customFormat="1" ht="24.95" customHeight="1" x14ac:dyDescent="0.25">
      <c r="A15" s="10">
        <v>7</v>
      </c>
      <c r="B15" s="6">
        <v>2153410358</v>
      </c>
      <c r="C15" s="11" t="s">
        <v>21</v>
      </c>
      <c r="D15" s="6" t="s">
        <v>22</v>
      </c>
      <c r="E15" s="12">
        <v>37711</v>
      </c>
      <c r="F15" s="8" t="s">
        <v>8</v>
      </c>
      <c r="G15" s="15">
        <v>1</v>
      </c>
      <c r="H15" s="14" t="e">
        <f>#REF!</f>
        <v>#REF!</v>
      </c>
      <c r="I15" s="17"/>
      <c r="J15" s="17"/>
      <c r="K15" s="38"/>
    </row>
    <row r="16" spans="1:12" s="13" customFormat="1" ht="24.95" customHeight="1" x14ac:dyDescent="0.25">
      <c r="A16" s="5">
        <v>8</v>
      </c>
      <c r="B16" s="6">
        <v>2105130004</v>
      </c>
      <c r="C16" s="7" t="s">
        <v>23</v>
      </c>
      <c r="D16" s="8" t="s">
        <v>24</v>
      </c>
      <c r="E16" s="9">
        <v>37623</v>
      </c>
      <c r="F16" s="8" t="s">
        <v>8</v>
      </c>
      <c r="G16" s="15">
        <v>1</v>
      </c>
      <c r="H16" s="14" t="e">
        <f>#REF!</f>
        <v>#REF!</v>
      </c>
      <c r="I16" s="17"/>
      <c r="J16" s="17"/>
      <c r="K16" s="39"/>
      <c r="L16" s="19"/>
    </row>
    <row r="17" spans="1:11" s="13" customFormat="1" ht="24.95" customHeight="1" x14ac:dyDescent="0.25">
      <c r="A17" s="10">
        <v>9</v>
      </c>
      <c r="B17" s="6">
        <v>2154810067</v>
      </c>
      <c r="C17" s="11" t="s">
        <v>25</v>
      </c>
      <c r="D17" s="6" t="s">
        <v>26</v>
      </c>
      <c r="E17" s="12">
        <v>37945</v>
      </c>
      <c r="F17" s="8" t="s">
        <v>8</v>
      </c>
      <c r="G17" s="15">
        <v>1</v>
      </c>
      <c r="H17" s="14" t="e">
        <f>#REF!</f>
        <v>#REF!</v>
      </c>
      <c r="I17" s="17"/>
      <c r="J17" s="17"/>
      <c r="K17" s="38"/>
    </row>
    <row r="18" spans="1:11" s="13" customFormat="1" ht="24.95" customHeight="1" x14ac:dyDescent="0.25">
      <c r="A18" s="5">
        <v>10</v>
      </c>
      <c r="B18" s="6">
        <v>2111010039</v>
      </c>
      <c r="C18" s="11" t="s">
        <v>27</v>
      </c>
      <c r="D18" s="6" t="s">
        <v>28</v>
      </c>
      <c r="E18" s="12">
        <v>37707</v>
      </c>
      <c r="F18" s="8" t="s">
        <v>8</v>
      </c>
      <c r="G18" s="15">
        <v>1</v>
      </c>
      <c r="H18" s="14" t="e">
        <f>#REF!</f>
        <v>#REF!</v>
      </c>
      <c r="I18" s="17" t="s">
        <v>29</v>
      </c>
      <c r="J18" s="17"/>
      <c r="K18" s="38"/>
    </row>
    <row r="19" spans="1:11" s="13" customFormat="1" ht="24.95" customHeight="1" x14ac:dyDescent="0.25">
      <c r="A19" s="10">
        <v>11</v>
      </c>
      <c r="B19" s="6">
        <v>2153410211</v>
      </c>
      <c r="C19" s="11" t="s">
        <v>170</v>
      </c>
      <c r="D19" s="6" t="s">
        <v>83</v>
      </c>
      <c r="E19" s="12">
        <v>37932</v>
      </c>
      <c r="F19" s="8" t="s">
        <v>8</v>
      </c>
      <c r="G19" s="15">
        <v>1</v>
      </c>
      <c r="H19" s="14" t="e">
        <f>#REF!</f>
        <v>#REF!</v>
      </c>
      <c r="I19" s="17"/>
      <c r="J19" s="17"/>
      <c r="K19" s="38"/>
    </row>
    <row r="20" spans="1:11" s="13" customFormat="1" ht="24.95" customHeight="1" x14ac:dyDescent="0.25">
      <c r="A20" s="5">
        <v>12</v>
      </c>
      <c r="B20" s="6">
        <v>2258130090</v>
      </c>
      <c r="C20" s="11" t="s">
        <v>64</v>
      </c>
      <c r="D20" s="6" t="s">
        <v>63</v>
      </c>
      <c r="E20" s="12">
        <v>38168</v>
      </c>
      <c r="F20" s="8" t="s">
        <v>8</v>
      </c>
      <c r="G20" s="15">
        <v>1</v>
      </c>
      <c r="H20" s="14" t="e">
        <f>#REF!</f>
        <v>#REF!</v>
      </c>
      <c r="I20" s="17"/>
      <c r="J20" s="17"/>
      <c r="K20" s="38"/>
    </row>
    <row r="21" spans="1:11" s="13" customFormat="1" ht="24.95" customHeight="1" x14ac:dyDescent="0.25">
      <c r="A21" s="10">
        <v>13</v>
      </c>
      <c r="B21" s="6">
        <v>2252210082</v>
      </c>
      <c r="C21" s="11" t="s">
        <v>67</v>
      </c>
      <c r="D21" s="6" t="s">
        <v>68</v>
      </c>
      <c r="E21" s="12">
        <v>38250</v>
      </c>
      <c r="F21" s="8" t="s">
        <v>8</v>
      </c>
      <c r="G21" s="15">
        <v>1</v>
      </c>
      <c r="H21" s="14" t="e">
        <f>#REF!</f>
        <v>#REF!</v>
      </c>
      <c r="I21" s="17"/>
      <c r="J21" s="17"/>
      <c r="K21" s="38"/>
    </row>
    <row r="22" spans="1:11" s="13" customFormat="1" ht="24.95" customHeight="1" x14ac:dyDescent="0.25">
      <c r="A22" s="5">
        <v>14</v>
      </c>
      <c r="B22" s="6">
        <v>2254810089</v>
      </c>
      <c r="C22" s="11" t="s">
        <v>69</v>
      </c>
      <c r="D22" s="6" t="s">
        <v>70</v>
      </c>
      <c r="E22" s="12">
        <v>38178</v>
      </c>
      <c r="F22" s="8" t="s">
        <v>8</v>
      </c>
      <c r="G22" s="15">
        <v>1</v>
      </c>
      <c r="H22" s="14" t="e">
        <f>#REF!</f>
        <v>#REF!</v>
      </c>
      <c r="I22" s="17"/>
      <c r="J22" s="17"/>
      <c r="K22" s="38"/>
    </row>
    <row r="23" spans="1:11" s="13" customFormat="1" ht="24.95" customHeight="1" x14ac:dyDescent="0.25">
      <c r="A23" s="10">
        <v>15</v>
      </c>
      <c r="B23" s="6">
        <v>2201150052</v>
      </c>
      <c r="C23" s="11" t="s">
        <v>75</v>
      </c>
      <c r="D23" s="6" t="s">
        <v>76</v>
      </c>
      <c r="E23" s="12">
        <v>38240</v>
      </c>
      <c r="F23" s="8" t="s">
        <v>8</v>
      </c>
      <c r="G23" s="15">
        <v>1</v>
      </c>
      <c r="H23" s="14" t="e">
        <f>#REF!</f>
        <v>#REF!</v>
      </c>
      <c r="I23" s="17"/>
      <c r="J23" s="17"/>
      <c r="K23" s="38"/>
    </row>
    <row r="24" spans="1:11" s="13" customFormat="1" ht="24.95" customHeight="1" x14ac:dyDescent="0.25">
      <c r="A24" s="5">
        <v>16</v>
      </c>
      <c r="B24" s="31">
        <v>2201150079</v>
      </c>
      <c r="C24" s="32" t="s">
        <v>77</v>
      </c>
      <c r="D24" s="31" t="s">
        <v>76</v>
      </c>
      <c r="E24" s="33">
        <v>38081</v>
      </c>
      <c r="F24" s="31" t="s">
        <v>8</v>
      </c>
      <c r="G24" s="15">
        <v>1</v>
      </c>
      <c r="H24" s="14" t="e">
        <f>#REF!</f>
        <v>#REF!</v>
      </c>
      <c r="I24" s="34"/>
      <c r="J24" s="8"/>
      <c r="K24" s="70"/>
    </row>
    <row r="25" spans="1:11" s="13" customFormat="1" ht="24.95" customHeight="1" x14ac:dyDescent="0.25">
      <c r="A25" s="10">
        <v>17</v>
      </c>
      <c r="B25" s="6">
        <v>2253410071</v>
      </c>
      <c r="C25" s="11" t="s">
        <v>249</v>
      </c>
      <c r="D25" s="6" t="s">
        <v>250</v>
      </c>
      <c r="E25" s="12">
        <v>38182</v>
      </c>
      <c r="F25" s="8" t="s">
        <v>8</v>
      </c>
      <c r="G25" s="15">
        <v>1</v>
      </c>
      <c r="H25" s="14" t="e">
        <f>#REF!</f>
        <v>#REF!</v>
      </c>
      <c r="I25" s="17"/>
      <c r="J25" s="17"/>
      <c r="K25" s="38"/>
    </row>
    <row r="26" spans="1:11" s="13" customFormat="1" ht="24.95" customHeight="1" x14ac:dyDescent="0.25">
      <c r="A26" s="5">
        <v>18</v>
      </c>
      <c r="B26" s="6">
        <v>2258130079</v>
      </c>
      <c r="C26" s="11" t="s">
        <v>254</v>
      </c>
      <c r="D26" s="6" t="s">
        <v>63</v>
      </c>
      <c r="E26" s="12">
        <v>37628</v>
      </c>
      <c r="F26" s="8" t="s">
        <v>8</v>
      </c>
      <c r="G26" s="15">
        <v>1</v>
      </c>
      <c r="H26" s="14" t="e">
        <f>#REF!</f>
        <v>#REF!</v>
      </c>
      <c r="I26" s="17"/>
      <c r="J26" s="17"/>
      <c r="K26" s="38"/>
    </row>
    <row r="27" spans="1:11" s="13" customFormat="1" ht="24.95" customHeight="1" x14ac:dyDescent="0.25">
      <c r="A27" s="10">
        <v>19</v>
      </c>
      <c r="B27" s="6">
        <v>2250000154</v>
      </c>
      <c r="C27" s="11" t="s">
        <v>261</v>
      </c>
      <c r="D27" s="6" t="s">
        <v>263</v>
      </c>
      <c r="E27" s="12">
        <v>38017</v>
      </c>
      <c r="F27" s="8" t="s">
        <v>8</v>
      </c>
      <c r="G27" s="15">
        <v>1</v>
      </c>
      <c r="H27" s="14" t="e">
        <f>#REF!</f>
        <v>#REF!</v>
      </c>
      <c r="I27" s="17" t="s">
        <v>39</v>
      </c>
      <c r="J27" s="17"/>
      <c r="K27" s="38"/>
    </row>
    <row r="28" spans="1:11" s="13" customFormat="1" ht="24.95" customHeight="1" x14ac:dyDescent="0.25">
      <c r="A28" s="5">
        <v>20</v>
      </c>
      <c r="B28" s="6">
        <v>2254810228</v>
      </c>
      <c r="C28" s="11" t="s">
        <v>60</v>
      </c>
      <c r="D28" s="6" t="s">
        <v>61</v>
      </c>
      <c r="E28" s="12">
        <v>38304</v>
      </c>
      <c r="F28" s="8" t="s">
        <v>78</v>
      </c>
      <c r="G28" s="15">
        <v>1</v>
      </c>
      <c r="H28" s="14" t="e">
        <f>#REF!</f>
        <v>#REF!</v>
      </c>
      <c r="I28" s="17"/>
      <c r="J28" s="17"/>
      <c r="K28" s="38"/>
    </row>
    <row r="29" spans="1:11" s="13" customFormat="1" ht="24.95" customHeight="1" x14ac:dyDescent="0.25">
      <c r="A29" s="10">
        <v>21</v>
      </c>
      <c r="B29" s="6">
        <v>1951010120</v>
      </c>
      <c r="C29" s="11" t="s">
        <v>30</v>
      </c>
      <c r="D29" s="6" t="s">
        <v>31</v>
      </c>
      <c r="E29" s="12">
        <v>36958</v>
      </c>
      <c r="F29" s="8" t="s">
        <v>34</v>
      </c>
      <c r="G29" s="15">
        <v>1</v>
      </c>
      <c r="H29" s="14" t="e">
        <f>#REF!</f>
        <v>#REF!</v>
      </c>
      <c r="I29" s="17"/>
      <c r="J29" s="17"/>
      <c r="K29" s="38"/>
    </row>
    <row r="30" spans="1:11" s="13" customFormat="1" ht="24.95" customHeight="1" x14ac:dyDescent="0.25">
      <c r="A30" s="5">
        <v>22</v>
      </c>
      <c r="B30" s="6">
        <v>1951010261</v>
      </c>
      <c r="C30" s="11" t="s">
        <v>38</v>
      </c>
      <c r="D30" s="6" t="s">
        <v>15</v>
      </c>
      <c r="E30" s="12">
        <v>36605</v>
      </c>
      <c r="F30" s="8" t="s">
        <v>34</v>
      </c>
      <c r="G30" s="15">
        <v>1</v>
      </c>
      <c r="H30" s="14" t="e">
        <f>#REF!</f>
        <v>#REF!</v>
      </c>
      <c r="I30" s="17"/>
      <c r="J30" s="17"/>
      <c r="K30" s="38"/>
    </row>
    <row r="31" spans="1:11" s="13" customFormat="1" ht="24.95" customHeight="1" x14ac:dyDescent="0.25">
      <c r="A31" s="10">
        <v>23</v>
      </c>
      <c r="B31" s="6">
        <v>2051010296</v>
      </c>
      <c r="C31" s="11" t="s">
        <v>32</v>
      </c>
      <c r="D31" s="6" t="s">
        <v>33</v>
      </c>
      <c r="E31" s="12">
        <v>37517</v>
      </c>
      <c r="F31" s="8" t="s">
        <v>34</v>
      </c>
      <c r="G31" s="15">
        <v>1</v>
      </c>
      <c r="H31" s="14" t="e">
        <f>#REF!</f>
        <v>#REF!</v>
      </c>
      <c r="I31" s="17"/>
      <c r="J31" s="17"/>
      <c r="K31" s="38"/>
    </row>
    <row r="32" spans="1:11" s="13" customFormat="1" ht="24.95" customHeight="1" x14ac:dyDescent="0.25">
      <c r="A32" s="5">
        <v>24</v>
      </c>
      <c r="B32" s="6">
        <v>2051010391</v>
      </c>
      <c r="C32" s="7" t="s">
        <v>71</v>
      </c>
      <c r="D32" s="8" t="s">
        <v>72</v>
      </c>
      <c r="E32" s="9">
        <v>37271</v>
      </c>
      <c r="F32" s="8" t="s">
        <v>34</v>
      </c>
      <c r="G32" s="15">
        <v>1</v>
      </c>
      <c r="H32" s="14" t="e">
        <f>#REF!</f>
        <v>#REF!</v>
      </c>
      <c r="I32" s="17"/>
      <c r="J32" s="17"/>
      <c r="K32" s="38"/>
    </row>
    <row r="33" spans="1:14" s="13" customFormat="1" ht="24.95" customHeight="1" x14ac:dyDescent="0.25">
      <c r="A33" s="10">
        <v>25</v>
      </c>
      <c r="B33" s="6">
        <v>2051010083</v>
      </c>
      <c r="C33" s="7" t="s">
        <v>79</v>
      </c>
      <c r="D33" s="8" t="s">
        <v>80</v>
      </c>
      <c r="E33" s="9">
        <v>37611</v>
      </c>
      <c r="F33" s="8" t="s">
        <v>34</v>
      </c>
      <c r="G33" s="15">
        <v>1</v>
      </c>
      <c r="H33" s="14" t="e">
        <f>#REF!</f>
        <v>#REF!</v>
      </c>
      <c r="I33" s="17"/>
      <c r="J33" s="17"/>
      <c r="K33" s="38"/>
    </row>
    <row r="34" spans="1:14" s="13" customFormat="1" ht="16.5" x14ac:dyDescent="0.25">
      <c r="A34" s="5">
        <v>26</v>
      </c>
      <c r="B34" s="6">
        <v>2253410355</v>
      </c>
      <c r="C34" s="7" t="s">
        <v>73</v>
      </c>
      <c r="D34" s="8" t="s">
        <v>74</v>
      </c>
      <c r="E34" s="9">
        <v>37673</v>
      </c>
      <c r="F34" s="8" t="s">
        <v>34</v>
      </c>
      <c r="G34" s="15">
        <v>1</v>
      </c>
      <c r="H34" s="14" t="e">
        <f>#REF!</f>
        <v>#REF!</v>
      </c>
      <c r="I34" s="17"/>
      <c r="J34" s="17"/>
      <c r="K34" s="38"/>
    </row>
    <row r="35" spans="1:14" s="13" customFormat="1" ht="32.25" customHeight="1" x14ac:dyDescent="0.25">
      <c r="A35" s="10">
        <v>27</v>
      </c>
      <c r="B35" s="6">
        <v>2158420026</v>
      </c>
      <c r="C35" s="11" t="s">
        <v>36</v>
      </c>
      <c r="D35" s="6" t="s">
        <v>37</v>
      </c>
      <c r="E35" s="12">
        <v>37779</v>
      </c>
      <c r="F35" s="8" t="s">
        <v>35</v>
      </c>
      <c r="G35" s="15">
        <v>0.7</v>
      </c>
      <c r="H35" s="14" t="e">
        <f>#REF!</f>
        <v>#REF!</v>
      </c>
      <c r="I35" s="17" t="s">
        <v>29</v>
      </c>
      <c r="J35" s="17"/>
      <c r="K35" s="38"/>
    </row>
    <row r="36" spans="1:14" s="13" customFormat="1" ht="49.5" x14ac:dyDescent="0.25">
      <c r="A36" s="5">
        <v>28</v>
      </c>
      <c r="B36" s="6">
        <v>2153410220</v>
      </c>
      <c r="C36" s="11" t="s">
        <v>174</v>
      </c>
      <c r="D36" s="6" t="s">
        <v>83</v>
      </c>
      <c r="E36" s="12">
        <v>37864</v>
      </c>
      <c r="F36" s="8" t="s">
        <v>35</v>
      </c>
      <c r="G36" s="15">
        <v>0.7</v>
      </c>
      <c r="H36" s="14" t="e">
        <f>#REF!</f>
        <v>#REF!</v>
      </c>
      <c r="I36" s="17" t="s">
        <v>45</v>
      </c>
      <c r="J36" s="17"/>
      <c r="K36" s="38"/>
    </row>
    <row r="37" spans="1:14" s="13" customFormat="1" ht="24.95" customHeight="1" x14ac:dyDescent="0.25">
      <c r="A37" s="10">
        <v>29</v>
      </c>
      <c r="B37" s="6">
        <v>1953020039</v>
      </c>
      <c r="C37" s="11" t="s">
        <v>41</v>
      </c>
      <c r="D37" s="6" t="s">
        <v>42</v>
      </c>
      <c r="E37" s="12">
        <v>37023</v>
      </c>
      <c r="F37" s="8" t="s">
        <v>40</v>
      </c>
      <c r="G37" s="15">
        <v>0.5</v>
      </c>
      <c r="H37" s="14" t="e">
        <f>#REF!</f>
        <v>#REF!</v>
      </c>
      <c r="I37" s="17"/>
      <c r="J37" s="17"/>
      <c r="K37" s="38"/>
    </row>
    <row r="38" spans="1:14" s="13" customFormat="1" ht="24.95" customHeight="1" x14ac:dyDescent="0.25">
      <c r="A38" s="5">
        <v>30</v>
      </c>
      <c r="B38" s="6">
        <v>1951010046</v>
      </c>
      <c r="C38" s="11" t="s">
        <v>46</v>
      </c>
      <c r="D38" s="6" t="s">
        <v>47</v>
      </c>
      <c r="E38" s="12">
        <v>37002</v>
      </c>
      <c r="F38" s="8" t="s">
        <v>40</v>
      </c>
      <c r="G38" s="15">
        <v>0.5</v>
      </c>
      <c r="H38" s="14" t="e">
        <f>#REF!</f>
        <v>#REF!</v>
      </c>
      <c r="I38" s="17"/>
      <c r="J38" s="17"/>
      <c r="K38" s="38"/>
    </row>
    <row r="39" spans="1:14" s="13" customFormat="1" ht="24.95" customHeight="1" x14ac:dyDescent="0.25">
      <c r="A39" s="10">
        <v>31</v>
      </c>
      <c r="B39" s="6">
        <v>2011210048</v>
      </c>
      <c r="C39" s="11" t="s">
        <v>43</v>
      </c>
      <c r="D39" s="6" t="s">
        <v>44</v>
      </c>
      <c r="E39" s="12">
        <v>36559</v>
      </c>
      <c r="F39" s="8" t="s">
        <v>40</v>
      </c>
      <c r="G39" s="15">
        <v>0.5</v>
      </c>
      <c r="H39" s="14" t="e">
        <f>#REF!</f>
        <v>#REF!</v>
      </c>
      <c r="I39" s="17"/>
      <c r="J39" s="17"/>
      <c r="K39" s="38"/>
    </row>
    <row r="40" spans="1:14" s="13" customFormat="1" ht="24.95" customHeight="1" x14ac:dyDescent="0.25">
      <c r="A40" s="5">
        <v>32</v>
      </c>
      <c r="B40" s="6">
        <v>2153410218</v>
      </c>
      <c r="C40" s="11" t="s">
        <v>82</v>
      </c>
      <c r="D40" s="6" t="s">
        <v>83</v>
      </c>
      <c r="E40" s="12">
        <v>37847</v>
      </c>
      <c r="F40" s="8" t="s">
        <v>40</v>
      </c>
      <c r="G40" s="15">
        <v>0.5</v>
      </c>
      <c r="H40" s="14" t="e">
        <f>#REF!</f>
        <v>#REF!</v>
      </c>
      <c r="I40" s="17"/>
      <c r="J40" s="8"/>
      <c r="K40" s="65"/>
      <c r="L40" s="66"/>
      <c r="M40" s="66"/>
      <c r="N40" s="67"/>
    </row>
    <row r="41" spans="1:14" s="13" customFormat="1" ht="24.95" customHeight="1" x14ac:dyDescent="0.25">
      <c r="A41" s="10">
        <v>33</v>
      </c>
      <c r="B41" s="6">
        <v>2258130089</v>
      </c>
      <c r="C41" s="11" t="s">
        <v>62</v>
      </c>
      <c r="D41" s="6" t="s">
        <v>63</v>
      </c>
      <c r="E41" s="12">
        <v>38347</v>
      </c>
      <c r="F41" s="8" t="s">
        <v>40</v>
      </c>
      <c r="G41" s="15">
        <v>0.5</v>
      </c>
      <c r="H41" s="14" t="e">
        <f>#REF!</f>
        <v>#REF!</v>
      </c>
      <c r="I41" s="17"/>
      <c r="J41" s="8"/>
      <c r="K41" s="65"/>
      <c r="L41" s="66"/>
      <c r="M41" s="66"/>
      <c r="N41" s="67"/>
    </row>
    <row r="42" spans="1:14" s="13" customFormat="1" ht="24.95" customHeight="1" x14ac:dyDescent="0.25">
      <c r="A42" s="5">
        <v>34</v>
      </c>
      <c r="B42" s="6">
        <v>2252210002</v>
      </c>
      <c r="C42" s="11" t="s">
        <v>65</v>
      </c>
      <c r="D42" s="6" t="s">
        <v>66</v>
      </c>
      <c r="E42" s="12">
        <v>38224</v>
      </c>
      <c r="F42" s="8" t="s">
        <v>40</v>
      </c>
      <c r="G42" s="15">
        <v>0.5</v>
      </c>
      <c r="H42" s="14" t="e">
        <f>#REF!</f>
        <v>#REF!</v>
      </c>
      <c r="I42" s="17"/>
      <c r="J42" s="8"/>
      <c r="K42" s="65"/>
      <c r="L42" s="66"/>
      <c r="M42" s="66"/>
      <c r="N42" s="67"/>
    </row>
    <row r="43" spans="1:14" ht="24.95" customHeight="1" x14ac:dyDescent="0.25">
      <c r="A43" s="21"/>
      <c r="B43" s="21"/>
      <c r="C43" s="22" t="s">
        <v>52</v>
      </c>
      <c r="D43" s="21"/>
      <c r="E43" s="21"/>
      <c r="F43" s="21"/>
      <c r="G43" s="21"/>
      <c r="H43" s="23" t="e">
        <f>SUM(H9:I42)</f>
        <v>#REF!</v>
      </c>
      <c r="I43" s="24"/>
      <c r="J43" s="25"/>
      <c r="K43" s="37"/>
    </row>
    <row r="44" spans="1:14" ht="24.95" customHeight="1" x14ac:dyDescent="0.25">
      <c r="A44" s="21"/>
      <c r="B44" s="21"/>
      <c r="C44" s="30" t="s">
        <v>266</v>
      </c>
      <c r="D44" s="21"/>
      <c r="E44" s="21"/>
      <c r="F44" s="21"/>
      <c r="G44" s="21"/>
      <c r="H44" s="21"/>
      <c r="I44" s="24"/>
      <c r="J44" s="25"/>
      <c r="K44" s="37"/>
    </row>
    <row r="45" spans="1:14" ht="15" customHeight="1" x14ac:dyDescent="0.3">
      <c r="A45" s="27"/>
      <c r="B45" s="27"/>
      <c r="C45" s="72"/>
      <c r="D45" s="27"/>
      <c r="E45" s="27"/>
      <c r="F45" s="27"/>
      <c r="G45" s="27"/>
      <c r="H45" s="27"/>
      <c r="I45" s="28"/>
      <c r="J45" s="73"/>
      <c r="K45" s="37"/>
    </row>
    <row r="46" spans="1:14" ht="17.25" customHeight="1" x14ac:dyDescent="0.3">
      <c r="A46" s="27"/>
      <c r="B46" s="27"/>
      <c r="C46" s="72"/>
      <c r="D46" s="27"/>
      <c r="E46" s="27"/>
      <c r="F46" s="27"/>
      <c r="G46" s="106" t="s">
        <v>274</v>
      </c>
      <c r="H46" s="106"/>
      <c r="I46" s="106"/>
      <c r="J46" s="106"/>
      <c r="K46" s="37"/>
    </row>
    <row r="47" spans="1:14" ht="16.5" x14ac:dyDescent="0.25">
      <c r="A47" s="27"/>
      <c r="B47" s="102" t="s">
        <v>53</v>
      </c>
      <c r="C47" s="102"/>
      <c r="D47" s="27"/>
      <c r="E47" s="102" t="s">
        <v>270</v>
      </c>
      <c r="F47" s="102"/>
      <c r="G47" s="102" t="s">
        <v>275</v>
      </c>
      <c r="H47" s="102"/>
      <c r="I47" s="102"/>
      <c r="J47" s="102"/>
    </row>
    <row r="48" spans="1:14" ht="16.5" x14ac:dyDescent="0.25">
      <c r="A48" s="27"/>
      <c r="B48" s="102" t="s">
        <v>54</v>
      </c>
      <c r="C48" s="102"/>
      <c r="D48" s="27"/>
      <c r="E48" s="102" t="s">
        <v>276</v>
      </c>
      <c r="F48" s="102"/>
      <c r="G48" s="27"/>
      <c r="H48" s="27"/>
      <c r="I48" s="28"/>
      <c r="J48" s="27"/>
    </row>
    <row r="49" spans="1:10" ht="16.5" x14ac:dyDescent="0.25">
      <c r="A49" s="27"/>
      <c r="B49" s="27"/>
      <c r="C49" s="27"/>
      <c r="D49" s="27"/>
      <c r="E49" s="27"/>
      <c r="F49" s="27"/>
      <c r="G49" s="27"/>
      <c r="H49" s="27"/>
      <c r="I49" s="28"/>
      <c r="J49" s="27"/>
    </row>
    <row r="50" spans="1:10" ht="16.5" x14ac:dyDescent="0.25">
      <c r="A50" s="27"/>
      <c r="B50" s="27"/>
      <c r="C50" s="27"/>
      <c r="D50" s="27"/>
      <c r="E50" s="27"/>
      <c r="F50" s="27"/>
      <c r="G50" s="27"/>
      <c r="H50" s="27"/>
      <c r="I50" s="28"/>
      <c r="J50" s="27"/>
    </row>
    <row r="51" spans="1:10" ht="16.5" x14ac:dyDescent="0.25">
      <c r="A51" s="27"/>
      <c r="B51" s="27"/>
      <c r="C51" s="27"/>
      <c r="D51" s="27"/>
      <c r="E51" s="27"/>
      <c r="F51" s="27"/>
      <c r="G51" s="27"/>
      <c r="H51" s="27"/>
      <c r="I51" s="28"/>
      <c r="J51" s="27"/>
    </row>
    <row r="52" spans="1:10" ht="16.5" x14ac:dyDescent="0.25">
      <c r="A52" s="27"/>
      <c r="B52" s="27"/>
      <c r="C52" s="27"/>
      <c r="D52" s="27"/>
      <c r="E52" s="27"/>
      <c r="F52" s="27"/>
      <c r="G52" s="27"/>
      <c r="H52" s="27"/>
      <c r="I52" s="28"/>
      <c r="J52" s="27"/>
    </row>
    <row r="53" spans="1:10" ht="16.5" x14ac:dyDescent="0.25">
      <c r="A53" s="27"/>
      <c r="B53" s="27"/>
      <c r="C53" s="27"/>
      <c r="D53" s="27"/>
      <c r="E53" s="27"/>
      <c r="F53" s="27"/>
      <c r="G53" s="27"/>
      <c r="H53" s="27"/>
      <c r="I53" s="28"/>
      <c r="J53" s="27"/>
    </row>
    <row r="54" spans="1:10" ht="16.5" x14ac:dyDescent="0.25">
      <c r="A54" s="27"/>
      <c r="B54" s="102" t="s">
        <v>55</v>
      </c>
      <c r="C54" s="102"/>
      <c r="D54" s="27"/>
      <c r="E54" s="102" t="s">
        <v>271</v>
      </c>
      <c r="F54" s="102"/>
      <c r="G54" s="102" t="s">
        <v>57</v>
      </c>
      <c r="H54" s="102"/>
      <c r="I54" s="102"/>
      <c r="J54" s="102"/>
    </row>
    <row r="55" spans="1:10" x14ac:dyDescent="0.25">
      <c r="A55" s="73"/>
      <c r="B55" s="73"/>
      <c r="C55" s="73"/>
      <c r="D55" s="73"/>
      <c r="E55" s="73"/>
      <c r="F55" s="73"/>
      <c r="G55" s="73"/>
      <c r="H55" s="73"/>
      <c r="I55" s="74"/>
      <c r="J55" s="73"/>
    </row>
  </sheetData>
  <mergeCells count="15">
    <mergeCell ref="B54:C54"/>
    <mergeCell ref="E54:F54"/>
    <mergeCell ref="G54:J54"/>
    <mergeCell ref="B47:C47"/>
    <mergeCell ref="B48:C48"/>
    <mergeCell ref="G46:J46"/>
    <mergeCell ref="G47:J47"/>
    <mergeCell ref="E47:F47"/>
    <mergeCell ref="E48:F48"/>
    <mergeCell ref="A1:C1"/>
    <mergeCell ref="A2:C2"/>
    <mergeCell ref="A5:J5"/>
    <mergeCell ref="A6:J6"/>
    <mergeCell ref="F1:J1"/>
    <mergeCell ref="F2:J2"/>
  </mergeCells>
  <printOptions horizontalCentered="1"/>
  <pageMargins left="0.2" right="0" top="0.5" bottom="0" header="0" footer="0"/>
  <pageSetup paperSize="9" scale="83" orientation="landscape" r:id="rId1"/>
  <rowBreaks count="1" manualBreakCount="1">
    <brk id="28"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H17" sqref="H17"/>
    </sheetView>
  </sheetViews>
  <sheetFormatPr defaultColWidth="12.5703125" defaultRowHeight="15" x14ac:dyDescent="0.25"/>
  <cols>
    <col min="1" max="3" width="18.85546875" style="20" customWidth="1"/>
    <col min="4" max="4" width="31.5703125" style="20" customWidth="1"/>
    <col min="5" max="5" width="18.85546875" style="20" customWidth="1"/>
    <col min="6" max="7" width="18.85546875" style="48" customWidth="1"/>
    <col min="8" max="16" width="18.85546875" style="20" customWidth="1"/>
    <col min="17" max="16384" width="12.5703125" style="20"/>
  </cols>
  <sheetData>
    <row r="1" spans="1:10" x14ac:dyDescent="0.25">
      <c r="A1" s="42" t="s">
        <v>84</v>
      </c>
      <c r="B1" s="42" t="s">
        <v>85</v>
      </c>
      <c r="C1" s="42" t="s">
        <v>86</v>
      </c>
      <c r="D1" s="42" t="s">
        <v>2</v>
      </c>
      <c r="E1" s="42" t="s">
        <v>87</v>
      </c>
      <c r="F1" s="43" t="s">
        <v>88</v>
      </c>
      <c r="G1" s="43" t="s">
        <v>89</v>
      </c>
      <c r="H1" s="42" t="s">
        <v>90</v>
      </c>
      <c r="I1" s="42" t="s">
        <v>91</v>
      </c>
      <c r="J1" s="42" t="s">
        <v>92</v>
      </c>
    </row>
    <row r="2" spans="1:10" x14ac:dyDescent="0.25">
      <c r="A2" s="44">
        <v>44879.930872662037</v>
      </c>
      <c r="B2" s="42" t="s">
        <v>169</v>
      </c>
      <c r="C2" s="42">
        <v>2153410211</v>
      </c>
      <c r="D2" s="42" t="s">
        <v>170</v>
      </c>
      <c r="E2" s="45">
        <v>37932</v>
      </c>
      <c r="F2" s="43">
        <v>19037922210014</v>
      </c>
      <c r="G2" s="47" t="s">
        <v>171</v>
      </c>
      <c r="H2" s="42" t="s">
        <v>124</v>
      </c>
      <c r="I2" s="42" t="s">
        <v>210</v>
      </c>
      <c r="J2" s="46" t="s">
        <v>172</v>
      </c>
    </row>
    <row r="3" spans="1:10" x14ac:dyDescent="0.25">
      <c r="A3" s="44">
        <v>44881.618317858796</v>
      </c>
      <c r="B3" s="42" t="s">
        <v>184</v>
      </c>
      <c r="C3" s="42">
        <v>1951010261</v>
      </c>
      <c r="D3" s="42" t="s">
        <v>38</v>
      </c>
      <c r="E3" s="45">
        <v>36605</v>
      </c>
      <c r="F3" s="43">
        <v>6220220000275</v>
      </c>
      <c r="G3" s="43">
        <v>285682871</v>
      </c>
      <c r="H3" s="42" t="s">
        <v>185</v>
      </c>
      <c r="I3" s="42" t="s">
        <v>186</v>
      </c>
      <c r="J3" s="46" t="s">
        <v>187</v>
      </c>
    </row>
    <row r="4" spans="1:10" x14ac:dyDescent="0.25">
      <c r="A4" s="44">
        <v>44878.951656469908</v>
      </c>
      <c r="B4" s="42" t="s">
        <v>164</v>
      </c>
      <c r="C4" s="42">
        <v>2153410218</v>
      </c>
      <c r="D4" s="42" t="s">
        <v>82</v>
      </c>
      <c r="E4" s="45">
        <v>37847</v>
      </c>
      <c r="F4" s="43">
        <v>2005206271561</v>
      </c>
      <c r="G4" s="47" t="s">
        <v>165</v>
      </c>
      <c r="H4" s="42" t="s">
        <v>166</v>
      </c>
      <c r="I4" s="42" t="s">
        <v>167</v>
      </c>
      <c r="J4" s="46" t="s">
        <v>168</v>
      </c>
    </row>
    <row r="5" spans="1:10" x14ac:dyDescent="0.25">
      <c r="A5" s="44">
        <v>44873.656338622684</v>
      </c>
      <c r="B5" s="42" t="s">
        <v>109</v>
      </c>
      <c r="C5" s="42">
        <v>2051010259</v>
      </c>
      <c r="D5" s="42" t="s">
        <v>110</v>
      </c>
      <c r="E5" s="45">
        <v>37305</v>
      </c>
      <c r="F5" s="43">
        <v>1014382285</v>
      </c>
      <c r="G5" s="47" t="s">
        <v>111</v>
      </c>
      <c r="H5" s="42" t="s">
        <v>188</v>
      </c>
      <c r="I5" s="42" t="s">
        <v>112</v>
      </c>
      <c r="J5" s="46" t="s">
        <v>113</v>
      </c>
    </row>
    <row r="6" spans="1:10" x14ac:dyDescent="0.25">
      <c r="A6" s="44">
        <v>44873.990372986111</v>
      </c>
      <c r="B6" s="42" t="s">
        <v>131</v>
      </c>
      <c r="C6" s="42">
        <v>2253410355</v>
      </c>
      <c r="D6" s="42" t="s">
        <v>73</v>
      </c>
      <c r="E6" s="45">
        <v>37673</v>
      </c>
      <c r="F6" s="43">
        <v>5023205197289</v>
      </c>
      <c r="G6" s="47" t="s">
        <v>132</v>
      </c>
      <c r="H6" s="42" t="s">
        <v>133</v>
      </c>
      <c r="I6" s="42" t="s">
        <v>211</v>
      </c>
      <c r="J6" s="46" t="s">
        <v>134</v>
      </c>
    </row>
    <row r="7" spans="1:10" x14ac:dyDescent="0.25">
      <c r="A7" s="44">
        <v>44874.417155289353</v>
      </c>
      <c r="B7" s="42" t="s">
        <v>135</v>
      </c>
      <c r="C7" s="42">
        <v>2158420026</v>
      </c>
      <c r="D7" s="42" t="s">
        <v>36</v>
      </c>
      <c r="E7" s="45">
        <v>37779</v>
      </c>
      <c r="F7" s="47" t="s">
        <v>136</v>
      </c>
      <c r="G7" s="47" t="s">
        <v>137</v>
      </c>
      <c r="H7" s="42" t="s">
        <v>120</v>
      </c>
      <c r="I7" s="42" t="s">
        <v>212</v>
      </c>
      <c r="J7" s="46" t="s">
        <v>136</v>
      </c>
    </row>
    <row r="8" spans="1:10" x14ac:dyDescent="0.25">
      <c r="A8" s="44">
        <v>44881.823689155091</v>
      </c>
      <c r="B8" s="42" t="s">
        <v>96</v>
      </c>
      <c r="C8" s="42">
        <v>2111010039</v>
      </c>
      <c r="D8" s="42" t="s">
        <v>189</v>
      </c>
      <c r="E8" s="45">
        <v>37707</v>
      </c>
      <c r="F8" s="43">
        <v>1015181</v>
      </c>
      <c r="G8" s="47" t="s">
        <v>97</v>
      </c>
      <c r="H8" s="42" t="s">
        <v>190</v>
      </c>
      <c r="I8" s="42" t="s">
        <v>213</v>
      </c>
      <c r="J8" s="46" t="s">
        <v>98</v>
      </c>
    </row>
    <row r="9" spans="1:10" x14ac:dyDescent="0.25">
      <c r="A9" s="44">
        <v>44875.540297789354</v>
      </c>
      <c r="B9" s="42" t="s">
        <v>148</v>
      </c>
      <c r="C9" s="42">
        <v>2051010391</v>
      </c>
      <c r="D9" s="42" t="s">
        <v>71</v>
      </c>
      <c r="E9" s="45">
        <v>37271</v>
      </c>
      <c r="F9" s="43">
        <v>101872382516</v>
      </c>
      <c r="G9" s="47" t="s">
        <v>149</v>
      </c>
      <c r="H9" s="42" t="s">
        <v>191</v>
      </c>
      <c r="I9" s="42" t="s">
        <v>101</v>
      </c>
      <c r="J9" s="46" t="s">
        <v>150</v>
      </c>
    </row>
    <row r="10" spans="1:10" x14ac:dyDescent="0.25">
      <c r="A10" s="44">
        <v>44879.565010219907</v>
      </c>
      <c r="B10" s="42" t="s">
        <v>192</v>
      </c>
      <c r="C10" s="42">
        <v>1951010384</v>
      </c>
      <c r="D10" s="42" t="s">
        <v>14</v>
      </c>
      <c r="E10" s="45">
        <v>36971</v>
      </c>
      <c r="F10" s="47" t="s">
        <v>193</v>
      </c>
      <c r="G10" s="47" t="s">
        <v>194</v>
      </c>
      <c r="H10" s="42" t="s">
        <v>120</v>
      </c>
      <c r="I10" s="42" t="s">
        <v>213</v>
      </c>
      <c r="J10" s="46" t="s">
        <v>195</v>
      </c>
    </row>
    <row r="11" spans="1:10" x14ac:dyDescent="0.25">
      <c r="A11" s="44">
        <v>44875.843961203704</v>
      </c>
      <c r="B11" s="42" t="s">
        <v>151</v>
      </c>
      <c r="C11" s="42">
        <v>2254810089</v>
      </c>
      <c r="D11" s="42" t="s">
        <v>69</v>
      </c>
      <c r="E11" s="45">
        <v>38178</v>
      </c>
      <c r="F11" s="43">
        <v>100877328179</v>
      </c>
      <c r="G11" s="47" t="s">
        <v>152</v>
      </c>
      <c r="H11" s="42" t="s">
        <v>100</v>
      </c>
      <c r="I11" s="42" t="s">
        <v>214</v>
      </c>
      <c r="J11" s="46" t="s">
        <v>153</v>
      </c>
    </row>
    <row r="12" spans="1:10" x14ac:dyDescent="0.25">
      <c r="A12" s="44">
        <v>44876.526373773144</v>
      </c>
      <c r="B12" s="42" t="s">
        <v>103</v>
      </c>
      <c r="C12" s="42">
        <v>2153410358</v>
      </c>
      <c r="D12" s="42" t="s">
        <v>21</v>
      </c>
      <c r="E12" s="45">
        <v>37711</v>
      </c>
      <c r="F12" s="43" t="s">
        <v>154</v>
      </c>
      <c r="G12" s="43">
        <v>261629629</v>
      </c>
      <c r="H12" s="42" t="s">
        <v>155</v>
      </c>
      <c r="I12" s="42" t="s">
        <v>215</v>
      </c>
      <c r="J12" s="46" t="s">
        <v>104</v>
      </c>
    </row>
    <row r="13" spans="1:10" x14ac:dyDescent="0.25">
      <c r="A13" s="44">
        <v>44877.433410092592</v>
      </c>
      <c r="B13" s="42" t="s">
        <v>93</v>
      </c>
      <c r="C13" s="42">
        <v>1951010274</v>
      </c>
      <c r="D13" s="42" t="s">
        <v>9</v>
      </c>
      <c r="E13" s="45">
        <v>37160</v>
      </c>
      <c r="F13" s="43">
        <v>106872171706</v>
      </c>
      <c r="G13" s="47" t="s">
        <v>94</v>
      </c>
      <c r="H13" s="42" t="s">
        <v>196</v>
      </c>
      <c r="I13" s="42" t="s">
        <v>101</v>
      </c>
      <c r="J13" s="46" t="s">
        <v>95</v>
      </c>
    </row>
    <row r="14" spans="1:10" x14ac:dyDescent="0.25">
      <c r="A14" s="44">
        <v>44883.40907173611</v>
      </c>
      <c r="B14" s="42" t="s">
        <v>197</v>
      </c>
      <c r="C14" s="42">
        <v>2258130090</v>
      </c>
      <c r="D14" s="42" t="s">
        <v>64</v>
      </c>
      <c r="E14" s="45">
        <v>38168</v>
      </c>
      <c r="F14" s="43">
        <v>5630062004</v>
      </c>
      <c r="G14" s="47" t="s">
        <v>198</v>
      </c>
      <c r="H14" s="42" t="s">
        <v>120</v>
      </c>
      <c r="I14" s="42" t="s">
        <v>213</v>
      </c>
      <c r="J14" s="46" t="s">
        <v>199</v>
      </c>
    </row>
    <row r="15" spans="1:10" x14ac:dyDescent="0.25">
      <c r="A15" s="44">
        <v>44874.84215405093</v>
      </c>
      <c r="B15" s="42" t="s">
        <v>144</v>
      </c>
      <c r="C15" s="42">
        <v>2254810228</v>
      </c>
      <c r="D15" s="42" t="s">
        <v>60</v>
      </c>
      <c r="E15" s="45">
        <v>38304</v>
      </c>
      <c r="F15" s="47" t="s">
        <v>108</v>
      </c>
      <c r="G15" s="47" t="s">
        <v>106</v>
      </c>
      <c r="H15" s="42" t="s">
        <v>120</v>
      </c>
      <c r="I15" s="42" t="s">
        <v>107</v>
      </c>
      <c r="J15" s="46" t="s">
        <v>108</v>
      </c>
    </row>
    <row r="16" spans="1:10" x14ac:dyDescent="0.25">
      <c r="A16" s="44">
        <v>44874.526982731477</v>
      </c>
      <c r="B16" s="42" t="s">
        <v>141</v>
      </c>
      <c r="C16" s="42">
        <v>2252210002</v>
      </c>
      <c r="D16" s="42" t="s">
        <v>65</v>
      </c>
      <c r="E16" s="45">
        <v>38224</v>
      </c>
      <c r="F16" s="43">
        <v>200408259999</v>
      </c>
      <c r="G16" s="47" t="s">
        <v>142</v>
      </c>
      <c r="H16" s="42" t="s">
        <v>120</v>
      </c>
      <c r="I16" s="42" t="s">
        <v>120</v>
      </c>
      <c r="J16" s="46" t="s">
        <v>143</v>
      </c>
    </row>
    <row r="17" spans="1:10" x14ac:dyDescent="0.25">
      <c r="A17" s="44">
        <v>44873.987003344911</v>
      </c>
      <c r="B17" s="42" t="s">
        <v>121</v>
      </c>
      <c r="C17" s="42">
        <v>2254810069</v>
      </c>
      <c r="D17" s="42" t="s">
        <v>122</v>
      </c>
      <c r="E17" s="45">
        <v>38304</v>
      </c>
      <c r="F17" s="43">
        <v>19038904290015</v>
      </c>
      <c r="G17" s="47" t="s">
        <v>123</v>
      </c>
      <c r="H17" s="42" t="s">
        <v>124</v>
      </c>
      <c r="I17" s="42" t="s">
        <v>125</v>
      </c>
      <c r="J17" s="46" t="s">
        <v>126</v>
      </c>
    </row>
    <row r="18" spans="1:10" x14ac:dyDescent="0.25">
      <c r="A18" s="44">
        <v>44874.460345694446</v>
      </c>
      <c r="B18" s="42" t="s">
        <v>138</v>
      </c>
      <c r="C18" s="42">
        <v>2252210082</v>
      </c>
      <c r="D18" s="42" t="s">
        <v>67</v>
      </c>
      <c r="E18" s="45">
        <v>38250</v>
      </c>
      <c r="F18" s="43">
        <v>2109205202330</v>
      </c>
      <c r="G18" s="47" t="s">
        <v>139</v>
      </c>
      <c r="H18" s="42" t="s">
        <v>179</v>
      </c>
      <c r="I18" s="42" t="s">
        <v>230</v>
      </c>
      <c r="J18" s="46" t="s">
        <v>140</v>
      </c>
    </row>
    <row r="19" spans="1:10" x14ac:dyDescent="0.25">
      <c r="A19" s="44">
        <v>44873.989094398145</v>
      </c>
      <c r="B19" s="42" t="s">
        <v>127</v>
      </c>
      <c r="C19" s="42">
        <v>2011210048</v>
      </c>
      <c r="D19" s="42" t="s">
        <v>43</v>
      </c>
      <c r="E19" s="45">
        <v>36559</v>
      </c>
      <c r="F19" s="43">
        <v>31410003663773</v>
      </c>
      <c r="G19" s="43">
        <v>276098406</v>
      </c>
      <c r="H19" s="42" t="s">
        <v>128</v>
      </c>
      <c r="I19" s="42" t="s">
        <v>129</v>
      </c>
      <c r="J19" s="46" t="s">
        <v>130</v>
      </c>
    </row>
    <row r="20" spans="1:10" x14ac:dyDescent="0.25">
      <c r="A20" s="44">
        <v>44879.647588263892</v>
      </c>
      <c r="B20" s="42" t="s">
        <v>173</v>
      </c>
      <c r="C20" s="42">
        <v>2153410220</v>
      </c>
      <c r="D20" s="42" t="s">
        <v>174</v>
      </c>
      <c r="E20" s="45">
        <v>37864</v>
      </c>
      <c r="F20" s="43">
        <v>6655310803</v>
      </c>
      <c r="G20" s="47" t="s">
        <v>175</v>
      </c>
      <c r="H20" s="42" t="s">
        <v>120</v>
      </c>
      <c r="I20" s="42" t="s">
        <v>200</v>
      </c>
      <c r="J20" s="46" t="s">
        <v>176</v>
      </c>
    </row>
    <row r="21" spans="1:10" x14ac:dyDescent="0.25">
      <c r="A21" s="44">
        <v>44878.710640729165</v>
      </c>
      <c r="B21" s="42" t="s">
        <v>160</v>
      </c>
      <c r="C21" s="42">
        <v>1951010046</v>
      </c>
      <c r="D21" s="42" t="s">
        <v>46</v>
      </c>
      <c r="E21" s="45">
        <v>37002</v>
      </c>
      <c r="F21" s="47" t="s">
        <v>161</v>
      </c>
      <c r="G21" s="47" t="s">
        <v>162</v>
      </c>
      <c r="H21" s="42" t="s">
        <v>201</v>
      </c>
      <c r="I21" s="42" t="s">
        <v>216</v>
      </c>
      <c r="J21" s="46" t="s">
        <v>163</v>
      </c>
    </row>
    <row r="22" spans="1:10" x14ac:dyDescent="0.25">
      <c r="A22" s="44">
        <v>44873.676470069448</v>
      </c>
      <c r="B22" s="42" t="s">
        <v>114</v>
      </c>
      <c r="C22" s="42">
        <v>2153410310</v>
      </c>
      <c r="D22" s="42" t="s">
        <v>116</v>
      </c>
      <c r="E22" s="45">
        <v>37843</v>
      </c>
      <c r="F22" s="43">
        <v>1016364536</v>
      </c>
      <c r="G22" s="43">
        <v>225938579</v>
      </c>
      <c r="H22" s="42" t="s">
        <v>231</v>
      </c>
      <c r="I22" s="42" t="s">
        <v>232</v>
      </c>
      <c r="J22" s="46" t="s">
        <v>115</v>
      </c>
    </row>
    <row r="23" spans="1:10" x14ac:dyDescent="0.25">
      <c r="A23" s="44">
        <v>44881.338245150459</v>
      </c>
      <c r="B23" s="42" t="s">
        <v>145</v>
      </c>
      <c r="C23" s="42">
        <v>2105130004</v>
      </c>
      <c r="D23" s="42" t="s">
        <v>23</v>
      </c>
      <c r="E23" s="45">
        <v>37623</v>
      </c>
      <c r="F23" s="47" t="s">
        <v>146</v>
      </c>
      <c r="G23" s="47" t="s">
        <v>147</v>
      </c>
      <c r="H23" s="42" t="s">
        <v>120</v>
      </c>
      <c r="I23" s="42" t="s">
        <v>202</v>
      </c>
      <c r="J23" s="46" t="s">
        <v>146</v>
      </c>
    </row>
    <row r="24" spans="1:10" x14ac:dyDescent="0.25">
      <c r="A24" s="44">
        <v>44880.720905543982</v>
      </c>
      <c r="B24" s="42" t="s">
        <v>203</v>
      </c>
      <c r="C24" s="42">
        <v>2051010296</v>
      </c>
      <c r="D24" s="42" t="s">
        <v>32</v>
      </c>
      <c r="E24" s="45">
        <v>37517</v>
      </c>
      <c r="F24" s="43">
        <v>107872373901</v>
      </c>
      <c r="G24" s="43">
        <v>371999553</v>
      </c>
      <c r="H24" s="42" t="s">
        <v>105</v>
      </c>
      <c r="I24" s="42" t="s">
        <v>217</v>
      </c>
      <c r="J24" s="46" t="s">
        <v>204</v>
      </c>
    </row>
    <row r="25" spans="1:10" x14ac:dyDescent="0.25">
      <c r="A25" s="44">
        <v>44879.967894606481</v>
      </c>
      <c r="B25" s="42" t="s">
        <v>205</v>
      </c>
      <c r="C25" s="42">
        <v>1953020039</v>
      </c>
      <c r="D25" s="42" t="s">
        <v>206</v>
      </c>
      <c r="E25" s="45">
        <v>37023</v>
      </c>
      <c r="F25" s="43">
        <v>5700205817802</v>
      </c>
      <c r="G25" s="47" t="s">
        <v>207</v>
      </c>
      <c r="H25" s="42" t="s">
        <v>166</v>
      </c>
      <c r="I25" s="42" t="s">
        <v>208</v>
      </c>
      <c r="J25" s="46" t="s">
        <v>209</v>
      </c>
    </row>
    <row r="26" spans="1:10" x14ac:dyDescent="0.25">
      <c r="A26" s="44">
        <v>44876.956403703705</v>
      </c>
      <c r="B26" s="42" t="s">
        <v>156</v>
      </c>
      <c r="C26" s="42">
        <v>2258130049</v>
      </c>
      <c r="D26" s="42" t="s">
        <v>157</v>
      </c>
      <c r="E26" s="45">
        <v>38161</v>
      </c>
      <c r="F26" s="47" t="s">
        <v>158</v>
      </c>
      <c r="G26" s="47" t="s">
        <v>159</v>
      </c>
      <c r="H26" s="42" t="s">
        <v>120</v>
      </c>
      <c r="I26" s="42" t="s">
        <v>213</v>
      </c>
      <c r="J26" s="46" t="s">
        <v>158</v>
      </c>
    </row>
    <row r="27" spans="1:10" x14ac:dyDescent="0.25">
      <c r="A27" s="44">
        <v>44881.469437442131</v>
      </c>
      <c r="B27" s="42" t="s">
        <v>99</v>
      </c>
      <c r="C27" s="42">
        <v>2051010083</v>
      </c>
      <c r="D27" s="42" t="s">
        <v>79</v>
      </c>
      <c r="E27" s="45">
        <v>37611</v>
      </c>
      <c r="F27" s="43">
        <v>105872873115</v>
      </c>
      <c r="G27" s="43">
        <v>241886539</v>
      </c>
      <c r="H27" s="42" t="s">
        <v>100</v>
      </c>
      <c r="I27" s="42" t="s">
        <v>101</v>
      </c>
      <c r="J27" s="46" t="s">
        <v>102</v>
      </c>
    </row>
    <row r="28" spans="1:10" x14ac:dyDescent="0.25">
      <c r="A28" s="44">
        <v>44873.747755474542</v>
      </c>
      <c r="B28" s="42" t="s">
        <v>117</v>
      </c>
      <c r="C28" s="42">
        <v>2154810067</v>
      </c>
      <c r="D28" s="42" t="s">
        <v>25</v>
      </c>
      <c r="E28" s="45">
        <v>37945</v>
      </c>
      <c r="F28" s="47" t="s">
        <v>118</v>
      </c>
      <c r="G28" s="47" t="s">
        <v>119</v>
      </c>
      <c r="H28" s="42" t="s">
        <v>120</v>
      </c>
      <c r="I28" s="42" t="s">
        <v>218</v>
      </c>
      <c r="J28" s="46" t="s">
        <v>118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opLeftCell="B16" zoomScale="80" zoomScaleNormal="80" workbookViewId="0">
      <selection activeCell="C44" sqref="C44"/>
    </sheetView>
  </sheetViews>
  <sheetFormatPr defaultColWidth="9.140625" defaultRowHeight="15" x14ac:dyDescent="0.25"/>
  <cols>
    <col min="1" max="1" width="5.42578125" style="20" bestFit="1" customWidth="1"/>
    <col min="2" max="2" width="15.140625" style="20" customWidth="1"/>
    <col min="3" max="3" width="30.140625" style="20" customWidth="1"/>
    <col min="4" max="4" width="17" style="20" customWidth="1"/>
    <col min="5" max="5" width="14.85546875" style="20" customWidth="1"/>
    <col min="6" max="6" width="33.5703125" style="20" customWidth="1"/>
    <col min="7" max="7" width="12.28515625" style="20" customWidth="1"/>
    <col min="8" max="8" width="16.5703125" style="20" customWidth="1"/>
    <col min="9" max="9" width="17.5703125" style="29" hidden="1" customWidth="1"/>
    <col min="10" max="10" width="20.85546875" style="20" customWidth="1"/>
    <col min="11" max="11" width="27.140625" style="36" customWidth="1"/>
    <col min="12" max="12" width="19.42578125" style="36" customWidth="1"/>
    <col min="13" max="13" width="22.28515625" style="20" customWidth="1"/>
    <col min="14" max="14" width="16.7109375" style="20" customWidth="1"/>
    <col min="15" max="15" width="21.7109375" style="20" customWidth="1"/>
    <col min="16" max="16384" width="9.140625" style="20"/>
  </cols>
  <sheetData>
    <row r="1" spans="1:14" ht="16.5" x14ac:dyDescent="0.25">
      <c r="A1" s="103" t="s">
        <v>48</v>
      </c>
      <c r="B1" s="103"/>
      <c r="C1" s="103"/>
      <c r="G1" s="53"/>
      <c r="H1" s="53"/>
      <c r="I1" s="53"/>
      <c r="J1" s="53"/>
      <c r="K1" s="110" t="s">
        <v>50</v>
      </c>
      <c r="L1" s="110"/>
      <c r="M1" s="110"/>
      <c r="N1" s="110"/>
    </row>
    <row r="2" spans="1:14" ht="16.5" x14ac:dyDescent="0.25">
      <c r="A2" s="102" t="s">
        <v>49</v>
      </c>
      <c r="B2" s="102"/>
      <c r="C2" s="102"/>
      <c r="G2" s="53"/>
      <c r="H2" s="53"/>
      <c r="I2" s="53"/>
      <c r="J2" s="53"/>
      <c r="K2" s="110" t="s">
        <v>59</v>
      </c>
      <c r="L2" s="110"/>
      <c r="M2" s="110"/>
      <c r="N2" s="110"/>
    </row>
    <row r="5" spans="1:14" ht="20.25" x14ac:dyDescent="0.3">
      <c r="A5" s="105" t="s">
        <v>178</v>
      </c>
      <c r="B5" s="105"/>
      <c r="C5" s="105"/>
      <c r="D5" s="105"/>
      <c r="E5" s="105"/>
      <c r="F5" s="105"/>
      <c r="G5" s="105"/>
      <c r="H5" s="105"/>
      <c r="I5" s="105"/>
      <c r="J5" s="105"/>
      <c r="K5" s="105"/>
      <c r="L5" s="105"/>
      <c r="M5" s="105"/>
      <c r="N5" s="105"/>
    </row>
    <row r="6" spans="1:14" ht="20.25" x14ac:dyDescent="0.3">
      <c r="A6" s="105" t="s">
        <v>272</v>
      </c>
      <c r="B6" s="105"/>
      <c r="C6" s="105"/>
      <c r="D6" s="105"/>
      <c r="E6" s="105"/>
      <c r="F6" s="105"/>
      <c r="G6" s="105"/>
      <c r="H6" s="105"/>
      <c r="I6" s="105"/>
      <c r="J6" s="105"/>
      <c r="K6" s="105"/>
      <c r="L6" s="105"/>
      <c r="M6" s="105"/>
      <c r="N6" s="105"/>
    </row>
    <row r="8" spans="1:14" s="13" customFormat="1" ht="33" x14ac:dyDescent="0.25">
      <c r="A8" s="1" t="s">
        <v>0</v>
      </c>
      <c r="B8" s="2" t="s">
        <v>1</v>
      </c>
      <c r="C8" s="2" t="s">
        <v>233</v>
      </c>
      <c r="D8" s="2" t="s">
        <v>234</v>
      </c>
      <c r="E8" s="2" t="s">
        <v>235</v>
      </c>
      <c r="F8" s="4" t="s">
        <v>236</v>
      </c>
      <c r="G8" s="2" t="s">
        <v>237</v>
      </c>
      <c r="H8" s="2" t="s">
        <v>238</v>
      </c>
      <c r="I8" s="18" t="s">
        <v>7</v>
      </c>
      <c r="J8" s="4" t="s">
        <v>89</v>
      </c>
      <c r="K8" s="35" t="s">
        <v>177</v>
      </c>
      <c r="L8" s="35" t="s">
        <v>219</v>
      </c>
      <c r="M8" s="4" t="s">
        <v>180</v>
      </c>
      <c r="N8" s="4" t="s">
        <v>181</v>
      </c>
    </row>
    <row r="9" spans="1:14" s="13" customFormat="1" ht="35.1" customHeight="1" x14ac:dyDescent="0.25">
      <c r="A9" s="10">
        <v>1</v>
      </c>
      <c r="B9" s="6">
        <v>1951010274</v>
      </c>
      <c r="C9" s="11" t="s">
        <v>9</v>
      </c>
      <c r="D9" s="6" t="s">
        <v>10</v>
      </c>
      <c r="E9" s="12">
        <v>37160</v>
      </c>
      <c r="F9" s="8" t="s">
        <v>11</v>
      </c>
      <c r="G9" s="15">
        <v>1</v>
      </c>
      <c r="H9" s="14" t="e">
        <f>VLOOKUP(B9,#REF!,19,0)</f>
        <v>#REF!</v>
      </c>
      <c r="I9" s="16"/>
      <c r="J9" s="8" t="str">
        <f>VLOOKUP(B9,'TT Tài khoản'!$C$2:$J$28,5,0)</f>
        <v>074301004488</v>
      </c>
      <c r="K9" s="5">
        <f>VLOOKUP(B9,'TT Tài khoản'!$C$2:$J$28,4,0)</f>
        <v>106872171706</v>
      </c>
      <c r="L9" s="5" t="str">
        <f>VLOOKUP(B9,'TT Tài khoản'!$C$2:$J$28,6,0)</f>
        <v>viettinbank</v>
      </c>
      <c r="M9" s="5" t="str">
        <f>VLOOKUP(B9,'TT Tài khoản'!$C$2:$J$28,7,0)</f>
        <v>Chi nhánh Tân Bình</v>
      </c>
      <c r="N9" s="5" t="str">
        <f>VLOOKUP(B9,'TT Tài khoản'!$C$2:$J$28,8,0)</f>
        <v>0397889087</v>
      </c>
    </row>
    <row r="10" spans="1:14" s="13" customFormat="1" ht="35.1" customHeight="1" x14ac:dyDescent="0.25">
      <c r="A10" s="5">
        <v>2</v>
      </c>
      <c r="B10" s="6">
        <v>1951010011</v>
      </c>
      <c r="C10" s="11" t="s">
        <v>12</v>
      </c>
      <c r="D10" s="6" t="s">
        <v>13</v>
      </c>
      <c r="E10" s="12">
        <v>37120</v>
      </c>
      <c r="F10" s="8" t="s">
        <v>11</v>
      </c>
      <c r="G10" s="15">
        <v>1</v>
      </c>
      <c r="H10" s="14" t="e">
        <f>VLOOKUP(B10,#REF!,19,0)</f>
        <v>#REF!</v>
      </c>
      <c r="I10" s="17"/>
      <c r="J10" s="50" t="s">
        <v>220</v>
      </c>
      <c r="K10" s="5">
        <v>104871203380</v>
      </c>
      <c r="L10" s="5" t="s">
        <v>100</v>
      </c>
      <c r="M10" s="5" t="s">
        <v>221</v>
      </c>
      <c r="N10" s="51" t="s">
        <v>248</v>
      </c>
    </row>
    <row r="11" spans="1:14" s="13" customFormat="1" ht="35.1" customHeight="1" x14ac:dyDescent="0.25">
      <c r="A11" s="10">
        <v>3</v>
      </c>
      <c r="B11" s="6">
        <v>1951010384</v>
      </c>
      <c r="C11" s="7" t="s">
        <v>14</v>
      </c>
      <c r="D11" s="8" t="s">
        <v>15</v>
      </c>
      <c r="E11" s="9">
        <v>36971</v>
      </c>
      <c r="F11" s="8" t="s">
        <v>8</v>
      </c>
      <c r="G11" s="15">
        <v>1</v>
      </c>
      <c r="H11" s="14" t="e">
        <f>VLOOKUP(B11,#REF!,19,0)</f>
        <v>#REF!</v>
      </c>
      <c r="I11" s="17"/>
      <c r="J11" s="8" t="str">
        <f>VLOOKUP(B11,'TT Tài khoản'!$C$2:$J$28,5,0)</f>
        <v>079301028955</v>
      </c>
      <c r="K11" s="5" t="str">
        <f>VLOOKUP(B11,'TT Tài khoản'!$C$2:$J$28,4,0)</f>
        <v>0001393730936</v>
      </c>
      <c r="L11" s="5" t="str">
        <f>VLOOKUP(B11,'TT Tài khoản'!$C$2:$J$28,6,0)</f>
        <v>MB Bank</v>
      </c>
      <c r="M11" s="5" t="str">
        <f>VLOOKUP(B11,'TT Tài khoản'!$C$2:$J$28,7,0)</f>
        <v>Hội sở</v>
      </c>
      <c r="N11" s="5" t="str">
        <f>VLOOKUP(B11,'TT Tài khoản'!$C$2:$J$28,8,0)</f>
        <v>0901872192</v>
      </c>
    </row>
    <row r="12" spans="1:14" s="13" customFormat="1" ht="35.1" customHeight="1" x14ac:dyDescent="0.25">
      <c r="A12" s="5">
        <v>4</v>
      </c>
      <c r="B12" s="6">
        <v>2011150090</v>
      </c>
      <c r="C12" s="11" t="s">
        <v>16</v>
      </c>
      <c r="D12" s="6" t="s">
        <v>17</v>
      </c>
      <c r="E12" s="12">
        <v>37555</v>
      </c>
      <c r="F12" s="8" t="s">
        <v>8</v>
      </c>
      <c r="G12" s="15">
        <v>1</v>
      </c>
      <c r="H12" s="14" t="e">
        <f>VLOOKUP(B12,#REF!,19,0)</f>
        <v>#REF!</v>
      </c>
      <c r="I12" s="17"/>
      <c r="J12" s="8">
        <v>352614128</v>
      </c>
      <c r="K12" s="5">
        <v>19037091146012</v>
      </c>
      <c r="L12" s="5" t="s">
        <v>124</v>
      </c>
      <c r="M12" s="5" t="s">
        <v>222</v>
      </c>
      <c r="N12" s="51" t="s">
        <v>223</v>
      </c>
    </row>
    <row r="13" spans="1:14" s="13" customFormat="1" ht="35.1" customHeight="1" x14ac:dyDescent="0.25">
      <c r="A13" s="10">
        <v>5</v>
      </c>
      <c r="B13" s="6">
        <v>2011150175</v>
      </c>
      <c r="C13" s="7" t="s">
        <v>18</v>
      </c>
      <c r="D13" s="8" t="s">
        <v>17</v>
      </c>
      <c r="E13" s="9">
        <v>37267</v>
      </c>
      <c r="F13" s="8" t="s">
        <v>8</v>
      </c>
      <c r="G13" s="15">
        <v>1</v>
      </c>
      <c r="H13" s="14" t="e">
        <f>VLOOKUP(B13,#REF!,19,0)</f>
        <v>#REF!</v>
      </c>
      <c r="I13" s="17"/>
      <c r="J13" s="8">
        <v>312482709</v>
      </c>
      <c r="K13" s="5">
        <v>14710000635331</v>
      </c>
      <c r="L13" s="5" t="s">
        <v>128</v>
      </c>
      <c r="M13" s="5" t="s">
        <v>243</v>
      </c>
      <c r="N13" s="51" t="s">
        <v>244</v>
      </c>
    </row>
    <row r="14" spans="1:14" s="13" customFormat="1" ht="35.1" customHeight="1" x14ac:dyDescent="0.25">
      <c r="A14" s="5">
        <v>6</v>
      </c>
      <c r="B14" s="6">
        <v>2153410310</v>
      </c>
      <c r="C14" s="11" t="s">
        <v>19</v>
      </c>
      <c r="D14" s="6" t="s">
        <v>20</v>
      </c>
      <c r="E14" s="12">
        <v>37843</v>
      </c>
      <c r="F14" s="8" t="s">
        <v>8</v>
      </c>
      <c r="G14" s="15">
        <v>1</v>
      </c>
      <c r="H14" s="14" t="e">
        <f>VLOOKUP(B14,#REF!,19,0)</f>
        <v>#REF!</v>
      </c>
      <c r="I14" s="17" t="s">
        <v>58</v>
      </c>
      <c r="J14" s="8">
        <f>VLOOKUP(B14,'TT Tài khoản'!$C$2:$J$28,5,0)</f>
        <v>225938579</v>
      </c>
      <c r="K14" s="5">
        <f>VLOOKUP(B14,'TT Tài khoản'!$C$2:$J$28,4,0)</f>
        <v>1016364536</v>
      </c>
      <c r="L14" s="5" t="str">
        <f>VLOOKUP(B14,'TT Tài khoản'!$C$2:$J$28,6,0)</f>
        <v>Vietcombank</v>
      </c>
      <c r="M14" s="5" t="str">
        <f>VLOOKUP(B14,'TT Tài khoản'!$C$2:$J$28,7,0)</f>
        <v>chi nhánh Khánh Hòa</v>
      </c>
      <c r="N14" s="5" t="str">
        <f>VLOOKUP(B14,'TT Tài khoản'!$C$2:$J$28,8,0)</f>
        <v>0388461008</v>
      </c>
    </row>
    <row r="15" spans="1:14" s="13" customFormat="1" ht="35.1" customHeight="1" x14ac:dyDescent="0.25">
      <c r="A15" s="10">
        <v>7</v>
      </c>
      <c r="B15" s="6">
        <v>2153410358</v>
      </c>
      <c r="C15" s="11" t="s">
        <v>21</v>
      </c>
      <c r="D15" s="6" t="s">
        <v>22</v>
      </c>
      <c r="E15" s="12">
        <v>37711</v>
      </c>
      <c r="F15" s="8" t="s">
        <v>8</v>
      </c>
      <c r="G15" s="15">
        <v>1</v>
      </c>
      <c r="H15" s="14" t="e">
        <f>VLOOKUP(B15,#REF!,19,0)</f>
        <v>#REF!</v>
      </c>
      <c r="I15" s="17"/>
      <c r="J15" s="8">
        <f>VLOOKUP(B15,'TT Tài khoản'!$C$2:$J$28,5,0)</f>
        <v>261629629</v>
      </c>
      <c r="K15" s="5" t="str">
        <f>VLOOKUP(B15,'TT Tài khoản'!$C$2:$J$28,4,0)</f>
        <v>0501 2752 6661</v>
      </c>
      <c r="L15" s="5" t="str">
        <f>VLOOKUP(B15,'TT Tài khoản'!$C$2:$J$28,6,0)</f>
        <v>Sacombank</v>
      </c>
      <c r="M15" s="5" t="str">
        <f>VLOOKUP(B15,'TT Tài khoản'!$C$2:$J$28,7,0)</f>
        <v>Chi nhánh Bình Thuận</v>
      </c>
      <c r="N15" s="5" t="str">
        <f>VLOOKUP(B15,'TT Tài khoản'!$C$2:$J$28,8,0)</f>
        <v>0328626061</v>
      </c>
    </row>
    <row r="16" spans="1:14" s="13" customFormat="1" ht="35.1" customHeight="1" x14ac:dyDescent="0.25">
      <c r="A16" s="5">
        <v>8</v>
      </c>
      <c r="B16" s="6">
        <v>2105130004</v>
      </c>
      <c r="C16" s="7" t="s">
        <v>23</v>
      </c>
      <c r="D16" s="8" t="s">
        <v>24</v>
      </c>
      <c r="E16" s="9">
        <v>37623</v>
      </c>
      <c r="F16" s="8" t="s">
        <v>8</v>
      </c>
      <c r="G16" s="15">
        <v>1</v>
      </c>
      <c r="H16" s="14" t="e">
        <f>VLOOKUP(B16,#REF!,19,0)</f>
        <v>#REF!</v>
      </c>
      <c r="I16" s="17"/>
      <c r="J16" s="8" t="str">
        <f>VLOOKUP(B16,'TT Tài khoản'!$C$2:$J$28,5,0)</f>
        <v>083203011558</v>
      </c>
      <c r="K16" s="5" t="str">
        <f>VLOOKUP(B16,'TT Tài khoản'!$C$2:$J$28,4,0)</f>
        <v>0399206216</v>
      </c>
      <c r="L16" s="5" t="str">
        <f>VLOOKUP(B16,'TT Tài khoản'!$C$2:$J$28,6,0)</f>
        <v>MB Bank</v>
      </c>
      <c r="M16" s="5" t="str">
        <f>VLOOKUP(B16,'TT Tài khoản'!$C$2:$J$28,7,0)</f>
        <v>chi nhánh Bến Tre</v>
      </c>
      <c r="N16" s="5" t="str">
        <f>VLOOKUP(B16,'TT Tài khoản'!$C$2:$J$28,8,0)</f>
        <v>0399206216</v>
      </c>
    </row>
    <row r="17" spans="1:15" s="13" customFormat="1" ht="35.1" customHeight="1" x14ac:dyDescent="0.25">
      <c r="A17" s="10">
        <v>9</v>
      </c>
      <c r="B17" s="6">
        <v>2154810067</v>
      </c>
      <c r="C17" s="11" t="s">
        <v>25</v>
      </c>
      <c r="D17" s="6" t="s">
        <v>26</v>
      </c>
      <c r="E17" s="12">
        <v>37945</v>
      </c>
      <c r="F17" s="8" t="s">
        <v>8</v>
      </c>
      <c r="G17" s="15">
        <v>1</v>
      </c>
      <c r="H17" s="14" t="e">
        <f>VLOOKUP(B17,#REF!,19,0)</f>
        <v>#REF!</v>
      </c>
      <c r="I17" s="17"/>
      <c r="J17" s="8" t="str">
        <f>VLOOKUP(B17,'TT Tài khoản'!$C$2:$J$28,5,0)</f>
        <v>064203000261</v>
      </c>
      <c r="K17" s="5" t="str">
        <f>VLOOKUP(B17,'TT Tài khoản'!$C$2:$J$28,4,0)</f>
        <v>0989469951</v>
      </c>
      <c r="L17" s="5" t="str">
        <f>VLOOKUP(B17,'TT Tài khoản'!$C$2:$J$28,6,0)</f>
        <v>MB Bank</v>
      </c>
      <c r="M17" s="5" t="s">
        <v>211</v>
      </c>
      <c r="N17" s="5" t="str">
        <f>VLOOKUP(B17,'TT Tài khoản'!$C$2:$J$28,8,0)</f>
        <v>0989469951</v>
      </c>
    </row>
    <row r="18" spans="1:15" s="13" customFormat="1" ht="35.1" customHeight="1" x14ac:dyDescent="0.25">
      <c r="A18" s="5">
        <v>10</v>
      </c>
      <c r="B18" s="6">
        <v>2111010039</v>
      </c>
      <c r="C18" s="11" t="s">
        <v>27</v>
      </c>
      <c r="D18" s="6" t="s">
        <v>28</v>
      </c>
      <c r="E18" s="12">
        <v>37707</v>
      </c>
      <c r="F18" s="8" t="s">
        <v>8</v>
      </c>
      <c r="G18" s="15">
        <v>1</v>
      </c>
      <c r="H18" s="14" t="e">
        <f>VLOOKUP(B18,#REF!,19,0)</f>
        <v>#REF!</v>
      </c>
      <c r="I18" s="17" t="s">
        <v>29</v>
      </c>
      <c r="J18" s="8" t="str">
        <f>VLOOKUP(B18,'TT Tài khoản'!$C$2:$J$28,5,0)</f>
        <v>075203002846</v>
      </c>
      <c r="K18" s="5">
        <f>VLOOKUP(B18,'TT Tài khoản'!$C$2:$J$28,4,0)</f>
        <v>1015181</v>
      </c>
      <c r="L18" s="5" t="str">
        <f>VLOOKUP(B18,'TT Tài khoản'!$C$2:$J$28,6,0)</f>
        <v>ACB</v>
      </c>
      <c r="M18" s="5" t="str">
        <f>VLOOKUP(B18,'TT Tài khoản'!$C$2:$J$28,7,0)</f>
        <v>Hội sở</v>
      </c>
      <c r="N18" s="5" t="str">
        <f>VLOOKUP(B18,'TT Tài khoản'!$C$2:$J$28,8,0)</f>
        <v>0329483288</v>
      </c>
    </row>
    <row r="19" spans="1:15" s="13" customFormat="1" ht="35.1" customHeight="1" x14ac:dyDescent="0.25">
      <c r="A19" s="10">
        <v>11</v>
      </c>
      <c r="B19" s="6">
        <v>2153410211</v>
      </c>
      <c r="C19" s="11" t="s">
        <v>170</v>
      </c>
      <c r="D19" s="6" t="s">
        <v>83</v>
      </c>
      <c r="E19" s="12">
        <v>37932</v>
      </c>
      <c r="F19" s="8" t="s">
        <v>8</v>
      </c>
      <c r="G19" s="15">
        <v>1</v>
      </c>
      <c r="H19" s="14" t="e">
        <f>VLOOKUP(B19,#REF!,19,0)</f>
        <v>#REF!</v>
      </c>
      <c r="I19" s="17"/>
      <c r="J19" s="8" t="str">
        <f>VLOOKUP(B19,'TT Tài khoản'!$C$2:$J$28,5,0)</f>
        <v>051303009896</v>
      </c>
      <c r="K19" s="5">
        <f>VLOOKUP(B19,'TT Tài khoản'!$C$2:$J$28,4,0)</f>
        <v>19037922210014</v>
      </c>
      <c r="L19" s="5" t="str">
        <f>VLOOKUP(B19,'TT Tài khoản'!$C$2:$J$28,6,0)</f>
        <v>Techcombank</v>
      </c>
      <c r="M19" s="5" t="str">
        <f>VLOOKUP(B19,'TT Tài khoản'!$C$2:$J$28,7,0)</f>
        <v xml:space="preserve">Chi nhanh Quang Trung </v>
      </c>
      <c r="N19" s="5" t="str">
        <f>VLOOKUP(B19,'TT Tài khoản'!$C$2:$J$28,8,0)</f>
        <v>0934600752</v>
      </c>
      <c r="O19" s="13" t="s">
        <v>182</v>
      </c>
    </row>
    <row r="20" spans="1:15" s="13" customFormat="1" ht="35.1" customHeight="1" x14ac:dyDescent="0.25">
      <c r="A20" s="5">
        <v>12</v>
      </c>
      <c r="B20" s="6">
        <v>2258130090</v>
      </c>
      <c r="C20" s="11" t="s">
        <v>64</v>
      </c>
      <c r="D20" s="6" t="s">
        <v>63</v>
      </c>
      <c r="E20" s="12">
        <v>38168</v>
      </c>
      <c r="F20" s="8" t="s">
        <v>8</v>
      </c>
      <c r="G20" s="15">
        <v>1</v>
      </c>
      <c r="H20" s="14" t="e">
        <f>VLOOKUP(B20,#REF!,19,0)</f>
        <v>#REF!</v>
      </c>
      <c r="I20" s="17"/>
      <c r="J20" s="8" t="str">
        <f>VLOOKUP(B20,'TT Tài khoản'!$C$2:$J$28,5,0)</f>
        <v>040304027351</v>
      </c>
      <c r="K20" s="5">
        <f>VLOOKUP(B20,'TT Tài khoản'!$C$2:$J$28,4,0)</f>
        <v>5630062004</v>
      </c>
      <c r="L20" s="5" t="str">
        <f>VLOOKUP(B20,'TT Tài khoản'!$C$2:$J$28,6,0)</f>
        <v>MB Bank</v>
      </c>
      <c r="M20" s="5" t="str">
        <f>VLOOKUP(B20,'TT Tài khoản'!$C$2:$J$28,7,0)</f>
        <v>Hội sở</v>
      </c>
      <c r="N20" s="5" t="str">
        <f>VLOOKUP(B20,'TT Tài khoản'!$C$2:$J$28,8,0)</f>
        <v>0364639025</v>
      </c>
    </row>
    <row r="21" spans="1:15" s="13" customFormat="1" ht="35.1" customHeight="1" x14ac:dyDescent="0.25">
      <c r="A21" s="10">
        <v>13</v>
      </c>
      <c r="B21" s="6">
        <v>2252210082</v>
      </c>
      <c r="C21" s="11" t="s">
        <v>67</v>
      </c>
      <c r="D21" s="6" t="s">
        <v>68</v>
      </c>
      <c r="E21" s="12">
        <v>38250</v>
      </c>
      <c r="F21" s="8" t="s">
        <v>8</v>
      </c>
      <c r="G21" s="15">
        <v>1</v>
      </c>
      <c r="H21" s="14" t="e">
        <f>VLOOKUP(B21,#REF!,19,0)</f>
        <v>#REF!</v>
      </c>
      <c r="I21" s="17"/>
      <c r="J21" s="8" t="str">
        <f>VLOOKUP(B21,'TT Tài khoản'!$C$2:$J$28,5,0)</f>
        <v>031304001937</v>
      </c>
      <c r="K21" s="5">
        <f>VLOOKUP(B21,'TT Tài khoản'!$C$2:$J$28,4,0)</f>
        <v>2109205202330</v>
      </c>
      <c r="L21" s="5" t="str">
        <f>VLOOKUP(B21,'TT Tài khoản'!$C$2:$J$28,6,0)</f>
        <v>AGRIBANK</v>
      </c>
      <c r="M21" s="5" t="str">
        <f>VLOOKUP(B21,'TT Tài khoản'!$C$2:$J$28,7,0)</f>
        <v>Chi nhánh Huyện Kiến Thụy</v>
      </c>
      <c r="N21" s="5" t="str">
        <f>VLOOKUP(B21,'TT Tài khoản'!$C$2:$J$28,8,0)</f>
        <v>0967573948</v>
      </c>
    </row>
    <row r="22" spans="1:15" s="13" customFormat="1" ht="35.1" customHeight="1" x14ac:dyDescent="0.25">
      <c r="A22" s="5">
        <v>14</v>
      </c>
      <c r="B22" s="6">
        <v>2254810089</v>
      </c>
      <c r="C22" s="11" t="s">
        <v>69</v>
      </c>
      <c r="D22" s="6" t="s">
        <v>70</v>
      </c>
      <c r="E22" s="12">
        <v>38178</v>
      </c>
      <c r="F22" s="8" t="s">
        <v>8</v>
      </c>
      <c r="G22" s="15">
        <v>1</v>
      </c>
      <c r="H22" s="14" t="e">
        <f>VLOOKUP(B22,#REF!,19,0)</f>
        <v>#REF!</v>
      </c>
      <c r="I22" s="17"/>
      <c r="J22" s="8" t="str">
        <f>VLOOKUP(B22,'TT Tài khoản'!$C$2:$J$28,5,0)</f>
        <v>079204004802</v>
      </c>
      <c r="K22" s="5">
        <f>VLOOKUP(B22,'TT Tài khoản'!$C$2:$J$28,4,0)</f>
        <v>100877328179</v>
      </c>
      <c r="L22" s="5" t="str">
        <f>VLOOKUP(B22,'TT Tài khoản'!$C$2:$J$28,6,0)</f>
        <v>VietinBank</v>
      </c>
      <c r="M22" s="5" t="str">
        <f>VLOOKUP(B22,'TT Tài khoản'!$C$2:$J$28,7,0)</f>
        <v>Chi nhánh 12</v>
      </c>
      <c r="N22" s="5" t="str">
        <f>VLOOKUP(B22,'TT Tài khoản'!$C$2:$J$28,8,0)</f>
        <v>0988073818</v>
      </c>
    </row>
    <row r="23" spans="1:15" s="13" customFormat="1" ht="35.1" customHeight="1" x14ac:dyDescent="0.25">
      <c r="A23" s="10">
        <v>15</v>
      </c>
      <c r="B23" s="6">
        <v>2201150052</v>
      </c>
      <c r="C23" s="11" t="s">
        <v>75</v>
      </c>
      <c r="D23" s="6" t="s">
        <v>76</v>
      </c>
      <c r="E23" s="12">
        <v>38240</v>
      </c>
      <c r="F23" s="8" t="s">
        <v>8</v>
      </c>
      <c r="G23" s="15">
        <v>1</v>
      </c>
      <c r="H23" s="14" t="e">
        <f>VLOOKUP(B23,#REF!,19,0)</f>
        <v>#REF!</v>
      </c>
      <c r="I23" s="17"/>
      <c r="J23" s="52" t="s">
        <v>224</v>
      </c>
      <c r="K23" s="52" t="s">
        <v>227</v>
      </c>
      <c r="L23" s="5" t="s">
        <v>225</v>
      </c>
      <c r="M23" s="5" t="s">
        <v>226</v>
      </c>
      <c r="N23" s="51" t="s">
        <v>228</v>
      </c>
      <c r="O23" s="50"/>
    </row>
    <row r="24" spans="1:15" s="13" customFormat="1" ht="35.1" customHeight="1" x14ac:dyDescent="0.25">
      <c r="A24" s="5">
        <v>16</v>
      </c>
      <c r="B24" s="6">
        <v>2201150079</v>
      </c>
      <c r="C24" s="11" t="s">
        <v>77</v>
      </c>
      <c r="D24" s="6" t="s">
        <v>76</v>
      </c>
      <c r="E24" s="12">
        <v>38081</v>
      </c>
      <c r="F24" s="6" t="s">
        <v>8</v>
      </c>
      <c r="G24" s="15">
        <v>1</v>
      </c>
      <c r="H24" s="14" t="e">
        <f>VLOOKUP(B24,#REF!,19,0)</f>
        <v>#REF!</v>
      </c>
      <c r="I24" s="17"/>
      <c r="J24" s="52" t="s">
        <v>256</v>
      </c>
      <c r="K24" s="68">
        <v>107876474532</v>
      </c>
      <c r="L24" s="57" t="s">
        <v>100</v>
      </c>
      <c r="M24" s="57" t="s">
        <v>257</v>
      </c>
      <c r="N24" s="68"/>
      <c r="O24" s="50"/>
    </row>
    <row r="25" spans="1:15" s="13" customFormat="1" ht="35.1" customHeight="1" x14ac:dyDescent="0.25">
      <c r="A25" s="10">
        <v>17</v>
      </c>
      <c r="B25" s="6">
        <v>2258130079</v>
      </c>
      <c r="C25" s="11" t="s">
        <v>254</v>
      </c>
      <c r="D25" s="6" t="s">
        <v>63</v>
      </c>
      <c r="E25" s="12">
        <v>37628</v>
      </c>
      <c r="F25" s="8" t="s">
        <v>8</v>
      </c>
      <c r="G25" s="15">
        <v>1</v>
      </c>
      <c r="H25" s="14" t="e">
        <f>VLOOKUP(B25,#REF!,19,0)</f>
        <v>#REF!</v>
      </c>
      <c r="I25" s="17"/>
      <c r="J25" s="50" t="s">
        <v>258</v>
      </c>
      <c r="K25" s="68">
        <v>1230107012003</v>
      </c>
      <c r="L25" s="57" t="s">
        <v>120</v>
      </c>
      <c r="M25" s="57" t="s">
        <v>260</v>
      </c>
      <c r="N25" s="68" t="s">
        <v>259</v>
      </c>
      <c r="O25" s="71">
        <v>44986</v>
      </c>
    </row>
    <row r="26" spans="1:15" s="13" customFormat="1" ht="35.1" customHeight="1" x14ac:dyDescent="0.25">
      <c r="A26" s="5">
        <v>18</v>
      </c>
      <c r="B26" s="6">
        <v>2253410071</v>
      </c>
      <c r="C26" s="11" t="s">
        <v>249</v>
      </c>
      <c r="D26" s="6" t="s">
        <v>250</v>
      </c>
      <c r="E26" s="12">
        <v>38182</v>
      </c>
      <c r="F26" s="8" t="s">
        <v>8</v>
      </c>
      <c r="G26" s="15">
        <v>1</v>
      </c>
      <c r="H26" s="14" t="e">
        <f>VLOOKUP(B26,#REF!,19,0)</f>
        <v>#REF!</v>
      </c>
      <c r="I26" s="17"/>
      <c r="J26" s="8">
        <v>225953654</v>
      </c>
      <c r="K26" s="5">
        <v>1026689485</v>
      </c>
      <c r="L26" s="5" t="s">
        <v>231</v>
      </c>
      <c r="M26" s="5" t="s">
        <v>252</v>
      </c>
      <c r="N26" s="51" t="s">
        <v>251</v>
      </c>
    </row>
    <row r="27" spans="1:15" s="13" customFormat="1" ht="35.1" customHeight="1" x14ac:dyDescent="0.25">
      <c r="A27" s="10">
        <v>19</v>
      </c>
      <c r="B27" s="6">
        <v>2250000154</v>
      </c>
      <c r="C27" s="11" t="s">
        <v>261</v>
      </c>
      <c r="D27" s="6" t="s">
        <v>263</v>
      </c>
      <c r="E27" s="12">
        <v>38017</v>
      </c>
      <c r="F27" s="8" t="s">
        <v>8</v>
      </c>
      <c r="G27" s="15">
        <v>1</v>
      </c>
      <c r="H27" s="14" t="e">
        <f>VLOOKUP(B27,#REF!,19,0)</f>
        <v>#REF!</v>
      </c>
      <c r="I27" s="17"/>
      <c r="J27" s="52" t="s">
        <v>262</v>
      </c>
      <c r="K27" s="51" t="s">
        <v>264</v>
      </c>
      <c r="L27" s="5" t="s">
        <v>120</v>
      </c>
      <c r="M27" s="5" t="s">
        <v>265</v>
      </c>
      <c r="N27" s="51" t="s">
        <v>264</v>
      </c>
      <c r="O27" s="69">
        <v>45040</v>
      </c>
    </row>
    <row r="28" spans="1:15" s="13" customFormat="1" ht="35.1" customHeight="1" x14ac:dyDescent="0.25">
      <c r="A28" s="5">
        <v>20</v>
      </c>
      <c r="B28" s="6">
        <v>2254810228</v>
      </c>
      <c r="C28" s="11" t="s">
        <v>60</v>
      </c>
      <c r="D28" s="6" t="s">
        <v>61</v>
      </c>
      <c r="E28" s="12">
        <v>38304</v>
      </c>
      <c r="F28" s="8" t="s">
        <v>78</v>
      </c>
      <c r="G28" s="15">
        <v>1</v>
      </c>
      <c r="H28" s="14" t="e">
        <f>VLOOKUP(B28,#REF!,19,0)</f>
        <v>#REF!</v>
      </c>
      <c r="I28" s="17"/>
      <c r="J28" s="56" t="str">
        <f>VLOOKUP(B28,'TT Tài khoản'!$C$2:$J$28,5,0)</f>
        <v>033304013049</v>
      </c>
      <c r="K28" s="57" t="str">
        <f>VLOOKUP(B28,'TT Tài khoản'!$C$2:$J$28,4,0)</f>
        <v>0355540498</v>
      </c>
      <c r="L28" s="57" t="str">
        <f>VLOOKUP(B28,'TT Tài khoản'!$C$2:$J$28,6,0)</f>
        <v>MB Bank</v>
      </c>
      <c r="M28" s="57" t="str">
        <f>VLOOKUP(B28,'TT Tài khoản'!$C$2:$J$28,7,0)</f>
        <v>Chi nhánh Hồ Chí Minh</v>
      </c>
      <c r="N28" s="57" t="str">
        <f>VLOOKUP(B28,'TT Tài khoản'!$C$2:$J$28,8,0)</f>
        <v>0355540498</v>
      </c>
    </row>
    <row r="29" spans="1:15" s="13" customFormat="1" ht="35.1" customHeight="1" x14ac:dyDescent="0.25">
      <c r="A29" s="10">
        <v>21</v>
      </c>
      <c r="B29" s="6">
        <v>1951010120</v>
      </c>
      <c r="C29" s="11" t="s">
        <v>30</v>
      </c>
      <c r="D29" s="6" t="s">
        <v>31</v>
      </c>
      <c r="E29" s="12">
        <v>36958</v>
      </c>
      <c r="F29" s="8" t="s">
        <v>34</v>
      </c>
      <c r="G29" s="15">
        <v>1</v>
      </c>
      <c r="H29" s="14" t="e">
        <f>VLOOKUP(B29,#REF!,19,0)</f>
        <v>#REF!</v>
      </c>
      <c r="I29" s="55"/>
      <c r="J29" s="61" t="s">
        <v>247</v>
      </c>
      <c r="K29" s="10">
        <v>3612205189366</v>
      </c>
      <c r="L29" s="6" t="s">
        <v>166</v>
      </c>
      <c r="M29" s="6" t="s">
        <v>245</v>
      </c>
      <c r="N29" s="60" t="s">
        <v>246</v>
      </c>
    </row>
    <row r="30" spans="1:15" s="13" customFormat="1" ht="35.1" customHeight="1" x14ac:dyDescent="0.25">
      <c r="A30" s="5">
        <v>22</v>
      </c>
      <c r="B30" s="6">
        <v>1951010261</v>
      </c>
      <c r="C30" s="11" t="s">
        <v>38</v>
      </c>
      <c r="D30" s="6" t="s">
        <v>15</v>
      </c>
      <c r="E30" s="12">
        <v>36605</v>
      </c>
      <c r="F30" s="8" t="s">
        <v>34</v>
      </c>
      <c r="G30" s="15">
        <v>1</v>
      </c>
      <c r="H30" s="14" t="e">
        <f>VLOOKUP(B30,#REF!,19,0)</f>
        <v>#REF!</v>
      </c>
      <c r="I30" s="17" t="s">
        <v>39</v>
      </c>
      <c r="J30" s="58">
        <f>VLOOKUP(B30,'TT Tài khoản'!$C$2:$J$28,5,0)</f>
        <v>285682871</v>
      </c>
      <c r="K30" s="59">
        <f>VLOOKUP(B30,'TT Tài khoản'!$C$2:$J$28,4,0)</f>
        <v>6220220000275</v>
      </c>
      <c r="L30" s="59" t="str">
        <f>VLOOKUP(B30,'TT Tài khoản'!$C$2:$J$28,6,0)</f>
        <v>agribank</v>
      </c>
      <c r="M30" s="59" t="str">
        <f>VLOOKUP(B30,'TT Tài khoản'!$C$2:$J$28,7,0)</f>
        <v>chi nhánh quận 9</v>
      </c>
      <c r="N30" s="59" t="str">
        <f>VLOOKUP(B30,'TT Tài khoản'!$C$2:$J$28,8,0)</f>
        <v>0378397639</v>
      </c>
    </row>
    <row r="31" spans="1:15" s="13" customFormat="1" ht="35.1" customHeight="1" x14ac:dyDescent="0.25">
      <c r="A31" s="10">
        <v>23</v>
      </c>
      <c r="B31" s="6">
        <v>2051010296</v>
      </c>
      <c r="C31" s="11" t="s">
        <v>32</v>
      </c>
      <c r="D31" s="6" t="s">
        <v>33</v>
      </c>
      <c r="E31" s="12">
        <v>37517</v>
      </c>
      <c r="F31" s="8" t="s">
        <v>34</v>
      </c>
      <c r="G31" s="15">
        <v>1</v>
      </c>
      <c r="H31" s="14" t="e">
        <f>VLOOKUP(B31,#REF!,19,0)</f>
        <v>#REF!</v>
      </c>
      <c r="I31" s="17"/>
      <c r="J31" s="8">
        <f>VLOOKUP(B31,'TT Tài khoản'!$C$2:$J$28,5,0)</f>
        <v>371999553</v>
      </c>
      <c r="K31" s="5">
        <f>VLOOKUP(B31,'TT Tài khoản'!$C$2:$J$28,4,0)</f>
        <v>107872373901</v>
      </c>
      <c r="L31" s="5" t="str">
        <f>VLOOKUP(B31,'TT Tài khoản'!$C$2:$J$28,6,0)</f>
        <v>Vietinbank</v>
      </c>
      <c r="M31" s="5" t="str">
        <f>VLOOKUP(B31,'TT Tài khoản'!$C$2:$J$28,7,0)</f>
        <v>Chi nhánh Gia Định</v>
      </c>
      <c r="N31" s="5" t="str">
        <f>VLOOKUP(B31,'TT Tài khoản'!$C$2:$J$28,8,0)</f>
        <v>0399941970</v>
      </c>
    </row>
    <row r="32" spans="1:15" s="13" customFormat="1" ht="35.1" customHeight="1" x14ac:dyDescent="0.25">
      <c r="A32" s="5">
        <v>24</v>
      </c>
      <c r="B32" s="6">
        <v>2051010391</v>
      </c>
      <c r="C32" s="7" t="s">
        <v>71</v>
      </c>
      <c r="D32" s="8" t="s">
        <v>72</v>
      </c>
      <c r="E32" s="9">
        <v>37271</v>
      </c>
      <c r="F32" s="8" t="s">
        <v>34</v>
      </c>
      <c r="G32" s="15">
        <v>1</v>
      </c>
      <c r="H32" s="14" t="e">
        <f>VLOOKUP(B32,#REF!,19,0)</f>
        <v>#REF!</v>
      </c>
      <c r="I32" s="17"/>
      <c r="J32" s="8" t="str">
        <f>VLOOKUP(B32,'TT Tài khoản'!$C$2:$J$28,5,0)</f>
        <v>094202007792</v>
      </c>
      <c r="K32" s="5">
        <f>VLOOKUP(B32,'TT Tài khoản'!$C$2:$J$28,4,0)</f>
        <v>101872382516</v>
      </c>
      <c r="L32" s="5" t="str">
        <f>VLOOKUP(B32,'TT Tài khoản'!$C$2:$J$28,6,0)</f>
        <v>VIETINBANK</v>
      </c>
      <c r="M32" s="5" t="str">
        <f>VLOOKUP(B32,'TT Tài khoản'!$C$2:$J$28,7,0)</f>
        <v>Chi nhánh Tân Bình</v>
      </c>
      <c r="N32" s="5" t="str">
        <f>VLOOKUP(B32,'TT Tài khoản'!$C$2:$J$28,8,0)</f>
        <v>0342821501</v>
      </c>
    </row>
    <row r="33" spans="1:15" s="13" customFormat="1" ht="35.1" customHeight="1" x14ac:dyDescent="0.25">
      <c r="A33" s="10">
        <v>25</v>
      </c>
      <c r="B33" s="6">
        <v>2051010083</v>
      </c>
      <c r="C33" s="7" t="s">
        <v>79</v>
      </c>
      <c r="D33" s="8" t="s">
        <v>80</v>
      </c>
      <c r="E33" s="9">
        <v>37611</v>
      </c>
      <c r="F33" s="8" t="s">
        <v>34</v>
      </c>
      <c r="G33" s="15">
        <v>1</v>
      </c>
      <c r="H33" s="14" t="e">
        <f>VLOOKUP(B33,#REF!,19,0)</f>
        <v>#REF!</v>
      </c>
      <c r="I33" s="17"/>
      <c r="J33" s="8">
        <f>VLOOKUP(B33,'TT Tài khoản'!$C$2:$J$28,5,0)</f>
        <v>241886539</v>
      </c>
      <c r="K33" s="5">
        <f>VLOOKUP(B33,'TT Tài khoản'!$C$2:$J$28,4,0)</f>
        <v>105872873115</v>
      </c>
      <c r="L33" s="5" t="str">
        <f>VLOOKUP(B33,'TT Tài khoản'!$C$2:$J$28,6,0)</f>
        <v>VietinBank</v>
      </c>
      <c r="M33" s="5" t="str">
        <f>VLOOKUP(B33,'TT Tài khoản'!$C$2:$J$28,7,0)</f>
        <v>Chi nhánh Tân Bình</v>
      </c>
      <c r="N33" s="5" t="str">
        <f>VLOOKUP(B33,'TT Tài khoản'!$C$2:$J$28,8,0)</f>
        <v>0332930258</v>
      </c>
    </row>
    <row r="34" spans="1:15" s="13" customFormat="1" ht="35.1" customHeight="1" x14ac:dyDescent="0.25">
      <c r="A34" s="5">
        <v>26</v>
      </c>
      <c r="B34" s="6">
        <v>2253410355</v>
      </c>
      <c r="C34" s="7" t="s">
        <v>73</v>
      </c>
      <c r="D34" s="8" t="s">
        <v>74</v>
      </c>
      <c r="E34" s="9">
        <v>37673</v>
      </c>
      <c r="F34" s="8" t="s">
        <v>34</v>
      </c>
      <c r="G34" s="15">
        <v>1</v>
      </c>
      <c r="H34" s="14" t="e">
        <f>VLOOKUP(B34,#REF!,19,0)</f>
        <v>#REF!</v>
      </c>
      <c r="I34" s="17"/>
      <c r="J34" s="8" t="str">
        <f>VLOOKUP(B34,'TT Tài khoản'!$C$2:$J$28,5,0)</f>
        <v>064303001867</v>
      </c>
      <c r="K34" s="5">
        <f>VLOOKUP(B34,'TT Tài khoản'!$C$2:$J$28,4,0)</f>
        <v>5023205197289</v>
      </c>
      <c r="L34" s="5" t="str">
        <f>VLOOKUP(B34,'TT Tài khoản'!$C$2:$J$28,6,0)</f>
        <v xml:space="preserve">AGRIBANK </v>
      </c>
      <c r="M34" s="5" t="str">
        <f>VLOOKUP(B34,'TT Tài khoản'!$C$2:$J$28,7,0)</f>
        <v>Chi nhánh Gia Lai</v>
      </c>
      <c r="N34" s="5" t="str">
        <f>VLOOKUP(B34,'TT Tài khoản'!$C$2:$J$28,8,0)</f>
        <v>0862492885</v>
      </c>
    </row>
    <row r="35" spans="1:15" s="13" customFormat="1" ht="35.1" customHeight="1" x14ac:dyDescent="0.25">
      <c r="A35" s="10">
        <v>27</v>
      </c>
      <c r="B35" s="6">
        <v>2158420026</v>
      </c>
      <c r="C35" s="11" t="s">
        <v>36</v>
      </c>
      <c r="D35" s="6" t="s">
        <v>37</v>
      </c>
      <c r="E35" s="12">
        <v>37779</v>
      </c>
      <c r="F35" s="8" t="s">
        <v>35</v>
      </c>
      <c r="G35" s="15">
        <v>0.7</v>
      </c>
      <c r="H35" s="14" t="e">
        <f>VLOOKUP(B35,#REF!,19,0)</f>
        <v>#REF!</v>
      </c>
      <c r="I35" s="17"/>
      <c r="J35" s="8" t="str">
        <f>VLOOKUP(B35,'TT Tài khoản'!$C$2:$J$28,5,0)</f>
        <v>066303010188</v>
      </c>
      <c r="K35" s="5" t="str">
        <f>VLOOKUP(B35,'TT Tài khoản'!$C$2:$J$28,4,0)</f>
        <v>0842197297</v>
      </c>
      <c r="L35" s="5" t="str">
        <f>VLOOKUP(B35,'TT Tài khoản'!$C$2:$J$28,6,0)</f>
        <v>MB Bank</v>
      </c>
      <c r="M35" s="5" t="str">
        <f>VLOOKUP(B35,'TT Tài khoản'!$C$2:$J$28,7,0)</f>
        <v>Chi nhánh Đăk Lăk</v>
      </c>
      <c r="N35" s="5" t="str">
        <f>VLOOKUP(B35,'TT Tài khoản'!$C$2:$J$28,8,0)</f>
        <v>0842197297</v>
      </c>
    </row>
    <row r="36" spans="1:15" s="13" customFormat="1" ht="35.1" customHeight="1" x14ac:dyDescent="0.25">
      <c r="A36" s="5">
        <v>28</v>
      </c>
      <c r="B36" s="6">
        <v>2153410220</v>
      </c>
      <c r="C36" s="11" t="s">
        <v>174</v>
      </c>
      <c r="D36" s="6" t="s">
        <v>83</v>
      </c>
      <c r="E36" s="12">
        <v>37864</v>
      </c>
      <c r="F36" s="8" t="s">
        <v>35</v>
      </c>
      <c r="G36" s="15">
        <v>0.7</v>
      </c>
      <c r="H36" s="14" t="e">
        <f>VLOOKUP(B36,#REF!,19,0)</f>
        <v>#REF!</v>
      </c>
      <c r="I36" s="17"/>
      <c r="J36" s="8" t="str">
        <f>VLOOKUP(B36,'TT Tài khoản'!$C$2:$J$28,5,0)</f>
        <v>006303002554</v>
      </c>
      <c r="K36" s="5">
        <f>VLOOKUP(B36,'TT Tài khoản'!$C$2:$J$28,4,0)</f>
        <v>6655310803</v>
      </c>
      <c r="L36" s="5" t="str">
        <f>VLOOKUP(B36,'TT Tài khoản'!$C$2:$J$28,6,0)</f>
        <v>MB Bank</v>
      </c>
      <c r="M36" s="5" t="str">
        <f>VLOOKUP(B36,'TT Tài khoản'!$C$2:$J$28,7,0)</f>
        <v>chi nhánh TP Hồ Chí Minh</v>
      </c>
      <c r="N36" s="5" t="str">
        <f>VLOOKUP(B36,'TT Tài khoản'!$C$2:$J$28,8,0)</f>
        <v>0334872337</v>
      </c>
      <c r="O36" s="13" t="s">
        <v>183</v>
      </c>
    </row>
    <row r="37" spans="1:15" s="13" customFormat="1" ht="35.1" customHeight="1" x14ac:dyDescent="0.25">
      <c r="A37" s="10">
        <v>29</v>
      </c>
      <c r="B37" s="6">
        <v>1953020039</v>
      </c>
      <c r="C37" s="11" t="s">
        <v>41</v>
      </c>
      <c r="D37" s="6" t="s">
        <v>42</v>
      </c>
      <c r="E37" s="12">
        <v>37023</v>
      </c>
      <c r="F37" s="8" t="s">
        <v>40</v>
      </c>
      <c r="G37" s="15">
        <v>0.5</v>
      </c>
      <c r="H37" s="14" t="e">
        <f>VLOOKUP(B37,#REF!,19,0)</f>
        <v>#REF!</v>
      </c>
      <c r="I37" s="17"/>
      <c r="J37" s="8" t="str">
        <f>VLOOKUP(B37,'TT Tài khoản'!$C$2:$J$28,5,0)</f>
        <v>072201002555</v>
      </c>
      <c r="K37" s="5">
        <f>VLOOKUP(B37,'TT Tài khoản'!$C$2:$J$28,4,0)</f>
        <v>5700205817802</v>
      </c>
      <c r="L37" s="5" t="str">
        <f>VLOOKUP(B37,'TT Tài khoản'!$C$2:$J$28,6,0)</f>
        <v>Agribank</v>
      </c>
      <c r="M37" s="5" t="str">
        <f>VLOOKUP(B37,'TT Tài khoản'!$C$2:$J$28,7,0)</f>
        <v>chi nhánh tỉnh Tây Ninh</v>
      </c>
      <c r="N37" s="5" t="str">
        <f>VLOOKUP(B37,'TT Tài khoản'!$C$2:$J$28,8,0)</f>
        <v>0792436950</v>
      </c>
    </row>
    <row r="38" spans="1:15" s="13" customFormat="1" ht="35.1" customHeight="1" x14ac:dyDescent="0.25">
      <c r="A38" s="5">
        <v>30</v>
      </c>
      <c r="B38" s="6">
        <v>1951010046</v>
      </c>
      <c r="C38" s="11" t="s">
        <v>46</v>
      </c>
      <c r="D38" s="6" t="s">
        <v>47</v>
      </c>
      <c r="E38" s="12">
        <v>37002</v>
      </c>
      <c r="F38" s="8" t="s">
        <v>40</v>
      </c>
      <c r="G38" s="15">
        <v>0.5</v>
      </c>
      <c r="H38" s="14" t="e">
        <f>VLOOKUP(B38,#REF!,19,0)</f>
        <v>#REF!</v>
      </c>
      <c r="I38" s="17" t="s">
        <v>29</v>
      </c>
      <c r="J38" s="8" t="str">
        <f>VLOOKUP(B38,'TT Tài khoản'!$C$2:$J$28,5,0)</f>
        <v>075301020179</v>
      </c>
      <c r="K38" s="5" t="str">
        <f>VLOOKUP(B38,'TT Tài khoản'!$C$2:$J$28,4,0)</f>
        <v>0121000893939</v>
      </c>
      <c r="L38" s="5" t="str">
        <f>VLOOKUP(B38,'TT Tài khoản'!$C$2:$J$28,6,0)</f>
        <v xml:space="preserve">VCB </v>
      </c>
      <c r="M38" s="5" t="str">
        <f>VLOOKUP(B38,'TT Tài khoản'!$C$2:$J$28,7,0)</f>
        <v>chi nhánh Đồng Nai</v>
      </c>
      <c r="N38" s="5" t="str">
        <f>VLOOKUP(B38,'TT Tài khoản'!$C$2:$J$28,8,0)</f>
        <v>0939509068</v>
      </c>
    </row>
    <row r="39" spans="1:15" s="13" customFormat="1" ht="35.1" customHeight="1" x14ac:dyDescent="0.25">
      <c r="A39" s="10">
        <v>31</v>
      </c>
      <c r="B39" s="6">
        <v>2011210048</v>
      </c>
      <c r="C39" s="11" t="s">
        <v>43</v>
      </c>
      <c r="D39" s="6" t="s">
        <v>44</v>
      </c>
      <c r="E39" s="12">
        <v>36559</v>
      </c>
      <c r="F39" s="8" t="s">
        <v>40</v>
      </c>
      <c r="G39" s="15">
        <v>0.5</v>
      </c>
      <c r="H39" s="14" t="e">
        <f>VLOOKUP(B39,#REF!,19,0)</f>
        <v>#REF!</v>
      </c>
      <c r="I39" s="17" t="s">
        <v>45</v>
      </c>
      <c r="J39" s="8">
        <f>VLOOKUP(B39,'TT Tài khoản'!$C$2:$J$28,5,0)</f>
        <v>276098406</v>
      </c>
      <c r="K39" s="5">
        <f>VLOOKUP(B39,'TT Tài khoản'!$C$2:$J$28,4,0)</f>
        <v>31410003663773</v>
      </c>
      <c r="L39" s="5" t="str">
        <f>VLOOKUP(B39,'TT Tài khoản'!$C$2:$J$28,6,0)</f>
        <v>BIDV</v>
      </c>
      <c r="M39" s="5" t="str">
        <f>VLOOKUP(B39,'TT Tài khoản'!$C$2:$J$28,7,0)</f>
        <v>Chi nhánh Đông Sài Gòn</v>
      </c>
      <c r="N39" s="5" t="str">
        <f>VLOOKUP(B39,'TT Tài khoản'!$C$2:$J$28,8,0)</f>
        <v>0354524732</v>
      </c>
    </row>
    <row r="40" spans="1:15" s="13" customFormat="1" ht="35.1" customHeight="1" x14ac:dyDescent="0.25">
      <c r="A40" s="5">
        <v>32</v>
      </c>
      <c r="B40" s="6">
        <v>2153410218</v>
      </c>
      <c r="C40" s="11" t="s">
        <v>82</v>
      </c>
      <c r="D40" s="6" t="s">
        <v>83</v>
      </c>
      <c r="E40" s="12">
        <v>37847</v>
      </c>
      <c r="F40" s="8" t="s">
        <v>40</v>
      </c>
      <c r="G40" s="15">
        <v>0.5</v>
      </c>
      <c r="H40" s="14" t="e">
        <f>VLOOKUP(B40,#REF!,19,0)</f>
        <v>#REF!</v>
      </c>
      <c r="I40" s="17"/>
      <c r="J40" s="8" t="str">
        <f>VLOOKUP(B40,'TT Tài khoản'!$C$2:$J$28,5,0)</f>
        <v>048303008079</v>
      </c>
      <c r="K40" s="5">
        <f>VLOOKUP(B40,'TT Tài khoản'!$C$2:$J$28,4,0)</f>
        <v>2005206271561</v>
      </c>
      <c r="L40" s="5" t="str">
        <f>VLOOKUP(B40,'TT Tài khoản'!$C$2:$J$28,6,0)</f>
        <v>Agribank</v>
      </c>
      <c r="M40" s="5" t="s">
        <v>229</v>
      </c>
      <c r="N40" s="5" t="str">
        <f>VLOOKUP(B40,'TT Tài khoản'!$C$2:$J$28,8,0)</f>
        <v>0967583234</v>
      </c>
    </row>
    <row r="41" spans="1:15" s="13" customFormat="1" ht="35.1" customHeight="1" x14ac:dyDescent="0.25">
      <c r="A41" s="10">
        <v>33</v>
      </c>
      <c r="B41" s="6">
        <v>2258130089</v>
      </c>
      <c r="C41" s="11" t="s">
        <v>62</v>
      </c>
      <c r="D41" s="6" t="s">
        <v>63</v>
      </c>
      <c r="E41" s="12">
        <v>38347</v>
      </c>
      <c r="F41" s="8" t="s">
        <v>40</v>
      </c>
      <c r="G41" s="15">
        <v>0.5</v>
      </c>
      <c r="H41" s="14" t="e">
        <f>VLOOKUP(B41,#REF!,19,0)</f>
        <v>#REF!</v>
      </c>
      <c r="I41" s="17"/>
      <c r="J41" s="52" t="s">
        <v>239</v>
      </c>
      <c r="K41" s="51" t="s">
        <v>240</v>
      </c>
      <c r="L41" s="5" t="s">
        <v>155</v>
      </c>
      <c r="M41" s="5" t="s">
        <v>241</v>
      </c>
      <c r="N41" s="51" t="s">
        <v>242</v>
      </c>
    </row>
    <row r="42" spans="1:15" s="13" customFormat="1" ht="35.1" customHeight="1" x14ac:dyDescent="0.25">
      <c r="A42" s="5">
        <v>34</v>
      </c>
      <c r="B42" s="6">
        <v>2252210002</v>
      </c>
      <c r="C42" s="11" t="s">
        <v>65</v>
      </c>
      <c r="D42" s="6" t="s">
        <v>66</v>
      </c>
      <c r="E42" s="12">
        <v>38224</v>
      </c>
      <c r="F42" s="8" t="s">
        <v>40</v>
      </c>
      <c r="G42" s="15">
        <v>0.5</v>
      </c>
      <c r="H42" s="14" t="e">
        <f>VLOOKUP(B42,#REF!,19,0)</f>
        <v>#REF!</v>
      </c>
      <c r="I42" s="17"/>
      <c r="J42" s="8" t="str">
        <f>VLOOKUP(B42,'TT Tài khoản'!$C$2:$J$28,5,0)</f>
        <v>031304009707</v>
      </c>
      <c r="K42" s="5">
        <f>VLOOKUP(B42,'TT Tài khoản'!$C$2:$J$28,4,0)</f>
        <v>200408259999</v>
      </c>
      <c r="L42" s="5" t="str">
        <f>VLOOKUP(B42,'TT Tài khoản'!$C$2:$J$28,6,0)</f>
        <v>MB Bank</v>
      </c>
      <c r="M42" s="5" t="str">
        <f>VLOOKUP(B42,'TT Tài khoản'!$C$2:$J$28,7,0)</f>
        <v>MB Bank</v>
      </c>
      <c r="N42" s="5" t="str">
        <f>VLOOKUP(B42,'TT Tài khoản'!$C$2:$J$28,8,0)</f>
        <v>0904275317</v>
      </c>
    </row>
    <row r="43" spans="1:15" ht="24.95" customHeight="1" x14ac:dyDescent="0.25">
      <c r="A43" s="21"/>
      <c r="B43" s="21"/>
      <c r="C43" s="22" t="s">
        <v>52</v>
      </c>
      <c r="D43" s="21"/>
      <c r="E43" s="21"/>
      <c r="F43" s="21"/>
      <c r="G43" s="21"/>
      <c r="H43" s="23" t="e">
        <f>SUM(H9:H42)</f>
        <v>#REF!</v>
      </c>
      <c r="I43" s="24"/>
      <c r="J43" s="25"/>
      <c r="K43" s="49"/>
      <c r="L43" s="5"/>
      <c r="M43" s="5"/>
      <c r="N43" s="5"/>
    </row>
    <row r="44" spans="1:15" ht="24.95" customHeight="1" x14ac:dyDescent="0.25">
      <c r="A44" s="21"/>
      <c r="B44" s="21"/>
      <c r="C44" s="30" t="s">
        <v>266</v>
      </c>
      <c r="D44" s="21"/>
      <c r="E44" s="21"/>
      <c r="F44" s="21"/>
      <c r="G44" s="21"/>
      <c r="H44" s="21"/>
      <c r="I44" s="24"/>
      <c r="J44" s="25"/>
      <c r="K44" s="49"/>
      <c r="L44" s="5"/>
      <c r="M44" s="5"/>
      <c r="N44" s="5"/>
    </row>
    <row r="46" spans="1:15" ht="16.5" x14ac:dyDescent="0.25">
      <c r="L46" s="111" t="s">
        <v>268</v>
      </c>
      <c r="M46" s="111"/>
      <c r="N46" s="111"/>
    </row>
    <row r="47" spans="1:15" s="27" customFormat="1" ht="16.5" x14ac:dyDescent="0.25">
      <c r="B47" s="102" t="s">
        <v>53</v>
      </c>
      <c r="C47" s="102"/>
      <c r="F47" s="102" t="s">
        <v>270</v>
      </c>
      <c r="G47" s="102"/>
      <c r="H47" s="102"/>
      <c r="K47" s="54"/>
      <c r="L47" s="102" t="s">
        <v>56</v>
      </c>
      <c r="M47" s="102"/>
      <c r="N47" s="102"/>
    </row>
    <row r="48" spans="1:15" s="27" customFormat="1" ht="16.5" x14ac:dyDescent="0.25">
      <c r="B48" s="102" t="s">
        <v>54</v>
      </c>
      <c r="C48" s="102"/>
      <c r="F48" s="102" t="s">
        <v>269</v>
      </c>
      <c r="G48" s="102"/>
      <c r="H48" s="102"/>
      <c r="I48" s="41"/>
      <c r="J48" s="41"/>
      <c r="K48" s="54"/>
      <c r="L48" s="54"/>
    </row>
    <row r="49" spans="2:14" s="27" customFormat="1" ht="16.5" x14ac:dyDescent="0.25">
      <c r="B49" s="41"/>
      <c r="C49" s="41"/>
      <c r="G49" s="41"/>
      <c r="H49" s="41"/>
      <c r="I49" s="41"/>
      <c r="J49" s="41"/>
      <c r="K49" s="54"/>
      <c r="L49" s="54"/>
    </row>
    <row r="50" spans="2:14" s="27" customFormat="1" ht="16.5" x14ac:dyDescent="0.25">
      <c r="B50" s="41"/>
      <c r="C50" s="41"/>
      <c r="G50" s="41"/>
      <c r="H50" s="41"/>
      <c r="I50" s="41"/>
      <c r="J50" s="41"/>
      <c r="K50" s="54"/>
      <c r="L50" s="54"/>
    </row>
    <row r="51" spans="2:14" s="27" customFormat="1" ht="16.5" x14ac:dyDescent="0.25">
      <c r="B51" s="41"/>
      <c r="C51" s="41"/>
      <c r="G51" s="41"/>
      <c r="H51" s="41"/>
      <c r="I51" s="41"/>
      <c r="J51" s="41"/>
      <c r="K51" s="54"/>
      <c r="L51" s="54"/>
    </row>
    <row r="52" spans="2:14" s="27" customFormat="1" ht="18.75" customHeight="1" x14ac:dyDescent="0.25">
      <c r="B52" s="41"/>
      <c r="C52" s="41"/>
      <c r="G52" s="41"/>
      <c r="H52" s="41"/>
      <c r="I52" s="41"/>
      <c r="J52" s="41"/>
      <c r="K52" s="54"/>
      <c r="L52" s="54"/>
    </row>
    <row r="53" spans="2:14" s="27" customFormat="1" ht="16.5" x14ac:dyDescent="0.25">
      <c r="B53" s="41"/>
      <c r="C53" s="41"/>
      <c r="G53" s="41"/>
      <c r="H53" s="41"/>
      <c r="I53" s="41"/>
      <c r="J53" s="41"/>
      <c r="K53" s="54"/>
      <c r="L53" s="54"/>
    </row>
    <row r="54" spans="2:14" s="27" customFormat="1" ht="16.5" x14ac:dyDescent="0.25">
      <c r="F54" s="41"/>
      <c r="I54" s="28"/>
      <c r="K54" s="54"/>
      <c r="L54" s="54"/>
    </row>
    <row r="55" spans="2:14" s="27" customFormat="1" ht="16.5" x14ac:dyDescent="0.25">
      <c r="F55" s="41"/>
      <c r="I55" s="28"/>
      <c r="K55" s="54"/>
      <c r="L55" s="54"/>
    </row>
    <row r="56" spans="2:14" s="27" customFormat="1" ht="16.5" x14ac:dyDescent="0.25">
      <c r="B56" s="102" t="s">
        <v>55</v>
      </c>
      <c r="C56" s="102"/>
      <c r="F56" s="102" t="s">
        <v>271</v>
      </c>
      <c r="G56" s="102"/>
      <c r="H56" s="102"/>
      <c r="I56" s="41"/>
      <c r="K56" s="54"/>
      <c r="L56" s="109" t="s">
        <v>57</v>
      </c>
      <c r="M56" s="109"/>
      <c r="N56" s="109"/>
    </row>
  </sheetData>
  <mergeCells count="15">
    <mergeCell ref="B56:C56"/>
    <mergeCell ref="A1:C1"/>
    <mergeCell ref="A2:C2"/>
    <mergeCell ref="B47:C47"/>
    <mergeCell ref="B48:C48"/>
    <mergeCell ref="A5:N5"/>
    <mergeCell ref="A6:N6"/>
    <mergeCell ref="L56:N56"/>
    <mergeCell ref="K1:N1"/>
    <mergeCell ref="K2:N2"/>
    <mergeCell ref="F47:H47"/>
    <mergeCell ref="F48:H48"/>
    <mergeCell ref="F56:H56"/>
    <mergeCell ref="L46:N46"/>
    <mergeCell ref="L47:N47"/>
  </mergeCells>
  <printOptions horizontalCentered="1"/>
  <pageMargins left="0" right="0" top="0.5" bottom="0.25" header="0" footer="0"/>
  <pageSetup paperSize="9" scale="5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5"/>
  <sheetViews>
    <sheetView topLeftCell="A3" workbookViewId="0">
      <selection activeCell="H9" sqref="H9"/>
    </sheetView>
  </sheetViews>
  <sheetFormatPr defaultColWidth="9.140625" defaultRowHeight="15" x14ac:dyDescent="0.25"/>
  <cols>
    <col min="1" max="1" width="5.42578125" style="20" bestFit="1" customWidth="1"/>
    <col min="2" max="2" width="15.140625" style="20" customWidth="1"/>
    <col min="3" max="3" width="32.42578125" style="20" customWidth="1"/>
    <col min="4" max="4" width="17" style="20" customWidth="1"/>
    <col min="5" max="5" width="14.85546875" style="20" customWidth="1"/>
    <col min="6" max="6" width="40.5703125" style="20" customWidth="1"/>
    <col min="7" max="7" width="16.140625" style="20" customWidth="1"/>
    <col min="8" max="8" width="19.7109375" style="20" customWidth="1"/>
    <col min="9" max="9" width="17.5703125" style="29" hidden="1" customWidth="1"/>
    <col min="10" max="10" width="15" style="20" customWidth="1"/>
    <col min="11" max="11" width="14" style="20" bestFit="1" customWidth="1"/>
    <col min="12" max="12" width="12.5703125" style="20" bestFit="1" customWidth="1"/>
    <col min="13" max="16384" width="9.140625" style="20"/>
  </cols>
  <sheetData>
    <row r="1" spans="1:12" ht="16.5" x14ac:dyDescent="0.25">
      <c r="A1" s="103" t="s">
        <v>48</v>
      </c>
      <c r="B1" s="103"/>
      <c r="C1" s="103"/>
      <c r="F1" s="104" t="s">
        <v>50</v>
      </c>
      <c r="G1" s="104"/>
      <c r="H1" s="104"/>
      <c r="I1" s="104"/>
      <c r="J1" s="104"/>
    </row>
    <row r="2" spans="1:12" ht="16.5" x14ac:dyDescent="0.25">
      <c r="A2" s="102" t="s">
        <v>49</v>
      </c>
      <c r="B2" s="102"/>
      <c r="C2" s="102"/>
      <c r="F2" s="108" t="s">
        <v>59</v>
      </c>
      <c r="G2" s="108"/>
      <c r="H2" s="108"/>
      <c r="I2" s="108"/>
      <c r="J2" s="108"/>
    </row>
    <row r="5" spans="1:12" ht="20.25" x14ac:dyDescent="0.3">
      <c r="A5" s="105" t="s">
        <v>278</v>
      </c>
      <c r="B5" s="105"/>
      <c r="C5" s="105"/>
      <c r="D5" s="105"/>
      <c r="E5" s="105"/>
      <c r="F5" s="105"/>
      <c r="G5" s="105"/>
      <c r="H5" s="105"/>
      <c r="I5" s="105"/>
      <c r="J5" s="105"/>
    </row>
    <row r="6" spans="1:12" ht="18.75" x14ac:dyDescent="0.3">
      <c r="A6" s="112" t="s">
        <v>277</v>
      </c>
      <c r="B6" s="112"/>
      <c r="C6" s="112"/>
      <c r="D6" s="112"/>
      <c r="E6" s="112"/>
      <c r="F6" s="112"/>
      <c r="G6" s="112"/>
      <c r="H6" s="112"/>
      <c r="I6" s="112"/>
      <c r="J6" s="112"/>
    </row>
    <row r="8" spans="1:12" s="13" customFormat="1" ht="16.5" x14ac:dyDescent="0.25">
      <c r="A8" s="1" t="s">
        <v>0</v>
      </c>
      <c r="B8" s="2" t="s">
        <v>1</v>
      </c>
      <c r="C8" s="2" t="s">
        <v>2</v>
      </c>
      <c r="D8" s="2" t="s">
        <v>3</v>
      </c>
      <c r="E8" s="2" t="s">
        <v>4</v>
      </c>
      <c r="F8" s="4" t="s">
        <v>5</v>
      </c>
      <c r="G8" s="2" t="s">
        <v>6</v>
      </c>
      <c r="H8" s="2" t="s">
        <v>51</v>
      </c>
      <c r="I8" s="18" t="s">
        <v>7</v>
      </c>
      <c r="J8" s="18" t="s">
        <v>7</v>
      </c>
      <c r="K8" s="38"/>
    </row>
    <row r="9" spans="1:12" s="13" customFormat="1" ht="31.5" customHeight="1" x14ac:dyDescent="0.25">
      <c r="A9" s="10">
        <v>1</v>
      </c>
      <c r="B9" s="6">
        <v>1951010274</v>
      </c>
      <c r="C9" s="11" t="s">
        <v>9</v>
      </c>
      <c r="D9" s="6" t="s">
        <v>10</v>
      </c>
      <c r="E9" s="12">
        <v>37160</v>
      </c>
      <c r="F9" s="8" t="s">
        <v>11</v>
      </c>
      <c r="G9" s="15">
        <v>1</v>
      </c>
      <c r="H9" s="14" t="e">
        <f>#REF!</f>
        <v>#REF!</v>
      </c>
      <c r="I9" s="16"/>
      <c r="J9" s="17"/>
      <c r="K9" s="38"/>
    </row>
    <row r="10" spans="1:12" s="13" customFormat="1" ht="31.5" customHeight="1" x14ac:dyDescent="0.25">
      <c r="A10" s="5">
        <v>2</v>
      </c>
      <c r="B10" s="6">
        <v>1951010011</v>
      </c>
      <c r="C10" s="11" t="s">
        <v>12</v>
      </c>
      <c r="D10" s="6" t="s">
        <v>13</v>
      </c>
      <c r="E10" s="12">
        <v>37120</v>
      </c>
      <c r="F10" s="8" t="s">
        <v>11</v>
      </c>
      <c r="G10" s="15">
        <v>1</v>
      </c>
      <c r="H10" s="14" t="e">
        <f>#REF!</f>
        <v>#REF!</v>
      </c>
      <c r="I10" s="17"/>
      <c r="J10" s="17"/>
      <c r="K10" s="38"/>
    </row>
    <row r="11" spans="1:12" s="13" customFormat="1" ht="31.5" customHeight="1" x14ac:dyDescent="0.25">
      <c r="A11" s="10">
        <v>3</v>
      </c>
      <c r="B11" s="6">
        <v>1951010384</v>
      </c>
      <c r="C11" s="7" t="s">
        <v>14</v>
      </c>
      <c r="D11" s="8" t="s">
        <v>15</v>
      </c>
      <c r="E11" s="9">
        <v>36971</v>
      </c>
      <c r="F11" s="8" t="s">
        <v>8</v>
      </c>
      <c r="G11" s="15">
        <v>1</v>
      </c>
      <c r="H11" s="14" t="e">
        <f>#REF!</f>
        <v>#REF!</v>
      </c>
      <c r="I11" s="17"/>
      <c r="J11" s="17"/>
      <c r="K11" s="38"/>
    </row>
    <row r="12" spans="1:12" s="13" customFormat="1" ht="31.5" customHeight="1" x14ac:dyDescent="0.25">
      <c r="A12" s="5">
        <v>4</v>
      </c>
      <c r="B12" s="6">
        <v>2011150090</v>
      </c>
      <c r="C12" s="11" t="s">
        <v>16</v>
      </c>
      <c r="D12" s="6" t="s">
        <v>17</v>
      </c>
      <c r="E12" s="12">
        <v>37555</v>
      </c>
      <c r="F12" s="8" t="s">
        <v>8</v>
      </c>
      <c r="G12" s="15">
        <v>1</v>
      </c>
      <c r="H12" s="14" t="e">
        <f>#REF!</f>
        <v>#REF!</v>
      </c>
      <c r="I12" s="17"/>
      <c r="J12" s="17"/>
      <c r="K12" s="38"/>
    </row>
    <row r="13" spans="1:12" s="13" customFormat="1" ht="31.5" customHeight="1" x14ac:dyDescent="0.25">
      <c r="A13" s="10">
        <v>5</v>
      </c>
      <c r="B13" s="6">
        <v>2011150175</v>
      </c>
      <c r="C13" s="7" t="s">
        <v>18</v>
      </c>
      <c r="D13" s="8" t="s">
        <v>17</v>
      </c>
      <c r="E13" s="9">
        <v>37267</v>
      </c>
      <c r="F13" s="8" t="s">
        <v>8</v>
      </c>
      <c r="G13" s="15">
        <v>1</v>
      </c>
      <c r="H13" s="14" t="e">
        <f>#REF!</f>
        <v>#REF!</v>
      </c>
      <c r="I13" s="17"/>
      <c r="J13" s="17"/>
      <c r="K13" s="38"/>
    </row>
    <row r="14" spans="1:12" s="13" customFormat="1" ht="31.5" customHeight="1" x14ac:dyDescent="0.25">
      <c r="A14" s="5">
        <v>6</v>
      </c>
      <c r="B14" s="6">
        <v>2153410310</v>
      </c>
      <c r="C14" s="11" t="s">
        <v>19</v>
      </c>
      <c r="D14" s="6" t="s">
        <v>20</v>
      </c>
      <c r="E14" s="12">
        <v>37843</v>
      </c>
      <c r="F14" s="8" t="s">
        <v>8</v>
      </c>
      <c r="G14" s="15">
        <v>1</v>
      </c>
      <c r="H14" s="14" t="e">
        <f>#REF!</f>
        <v>#REF!</v>
      </c>
      <c r="I14" s="17" t="s">
        <v>58</v>
      </c>
      <c r="J14" s="17"/>
      <c r="K14" s="38"/>
    </row>
    <row r="15" spans="1:12" s="13" customFormat="1" ht="31.5" customHeight="1" x14ac:dyDescent="0.25">
      <c r="A15" s="10">
        <v>7</v>
      </c>
      <c r="B15" s="6">
        <v>2153410358</v>
      </c>
      <c r="C15" s="11" t="s">
        <v>21</v>
      </c>
      <c r="D15" s="6" t="s">
        <v>22</v>
      </c>
      <c r="E15" s="12">
        <v>37711</v>
      </c>
      <c r="F15" s="8" t="s">
        <v>8</v>
      </c>
      <c r="G15" s="15">
        <v>1</v>
      </c>
      <c r="H15" s="14" t="e">
        <f>#REF!</f>
        <v>#REF!</v>
      </c>
      <c r="I15" s="17"/>
      <c r="J15" s="17"/>
      <c r="K15" s="38"/>
    </row>
    <row r="16" spans="1:12" s="13" customFormat="1" ht="31.5" customHeight="1" x14ac:dyDescent="0.25">
      <c r="A16" s="5">
        <v>8</v>
      </c>
      <c r="B16" s="6">
        <v>2105130004</v>
      </c>
      <c r="C16" s="7" t="s">
        <v>23</v>
      </c>
      <c r="D16" s="8" t="s">
        <v>24</v>
      </c>
      <c r="E16" s="9">
        <v>37623</v>
      </c>
      <c r="F16" s="8" t="s">
        <v>8</v>
      </c>
      <c r="G16" s="15">
        <v>1</v>
      </c>
      <c r="H16" s="14" t="e">
        <f>#REF!</f>
        <v>#REF!</v>
      </c>
      <c r="I16" s="17"/>
      <c r="J16" s="17"/>
      <c r="K16" s="39"/>
      <c r="L16" s="19"/>
    </row>
    <row r="17" spans="1:11" s="13" customFormat="1" ht="31.5" customHeight="1" x14ac:dyDescent="0.25">
      <c r="A17" s="10">
        <v>9</v>
      </c>
      <c r="B17" s="6">
        <v>2154810067</v>
      </c>
      <c r="C17" s="11" t="s">
        <v>25</v>
      </c>
      <c r="D17" s="6" t="s">
        <v>26</v>
      </c>
      <c r="E17" s="12">
        <v>37945</v>
      </c>
      <c r="F17" s="8" t="s">
        <v>8</v>
      </c>
      <c r="G17" s="15">
        <v>1</v>
      </c>
      <c r="H17" s="14" t="e">
        <f>#REF!</f>
        <v>#REF!</v>
      </c>
      <c r="I17" s="17"/>
      <c r="J17" s="17"/>
      <c r="K17" s="38"/>
    </row>
    <row r="18" spans="1:11" s="13" customFormat="1" ht="31.5" customHeight="1" x14ac:dyDescent="0.25">
      <c r="A18" s="5">
        <v>10</v>
      </c>
      <c r="B18" s="6">
        <v>2111010039</v>
      </c>
      <c r="C18" s="11" t="s">
        <v>27</v>
      </c>
      <c r="D18" s="6" t="s">
        <v>28</v>
      </c>
      <c r="E18" s="12">
        <v>37707</v>
      </c>
      <c r="F18" s="8" t="s">
        <v>8</v>
      </c>
      <c r="G18" s="15">
        <v>1</v>
      </c>
      <c r="H18" s="14" t="e">
        <f>#REF!</f>
        <v>#REF!</v>
      </c>
      <c r="I18" s="17" t="s">
        <v>29</v>
      </c>
      <c r="J18" s="17"/>
      <c r="K18" s="38"/>
    </row>
    <row r="19" spans="1:11" s="13" customFormat="1" ht="31.5" customHeight="1" x14ac:dyDescent="0.25">
      <c r="A19" s="10">
        <v>11</v>
      </c>
      <c r="B19" s="6">
        <v>2153410211</v>
      </c>
      <c r="C19" s="11" t="s">
        <v>170</v>
      </c>
      <c r="D19" s="6" t="s">
        <v>83</v>
      </c>
      <c r="E19" s="12">
        <v>37932</v>
      </c>
      <c r="F19" s="8" t="s">
        <v>8</v>
      </c>
      <c r="G19" s="15">
        <v>1</v>
      </c>
      <c r="H19" s="14" t="e">
        <f>#REF!</f>
        <v>#REF!</v>
      </c>
      <c r="I19" s="17"/>
      <c r="J19" s="17"/>
      <c r="K19" s="38"/>
    </row>
    <row r="20" spans="1:11" s="13" customFormat="1" ht="31.5" customHeight="1" x14ac:dyDescent="0.25">
      <c r="A20" s="5">
        <v>12</v>
      </c>
      <c r="B20" s="6">
        <v>2258130090</v>
      </c>
      <c r="C20" s="11" t="s">
        <v>64</v>
      </c>
      <c r="D20" s="6" t="s">
        <v>63</v>
      </c>
      <c r="E20" s="12">
        <v>38168</v>
      </c>
      <c r="F20" s="8" t="s">
        <v>8</v>
      </c>
      <c r="G20" s="15">
        <v>1</v>
      </c>
      <c r="H20" s="14" t="e">
        <f>#REF!</f>
        <v>#REF!</v>
      </c>
      <c r="I20" s="17"/>
      <c r="J20" s="17"/>
      <c r="K20" s="38"/>
    </row>
    <row r="21" spans="1:11" s="13" customFormat="1" ht="31.5" customHeight="1" x14ac:dyDescent="0.25">
      <c r="A21" s="10">
        <v>13</v>
      </c>
      <c r="B21" s="6">
        <v>2252210082</v>
      </c>
      <c r="C21" s="11" t="s">
        <v>67</v>
      </c>
      <c r="D21" s="6" t="s">
        <v>68</v>
      </c>
      <c r="E21" s="12">
        <v>38250</v>
      </c>
      <c r="F21" s="8" t="s">
        <v>8</v>
      </c>
      <c r="G21" s="15">
        <v>1</v>
      </c>
      <c r="H21" s="14" t="e">
        <f>#REF!</f>
        <v>#REF!</v>
      </c>
      <c r="I21" s="17"/>
      <c r="J21" s="17"/>
      <c r="K21" s="38"/>
    </row>
    <row r="22" spans="1:11" s="13" customFormat="1" ht="31.5" customHeight="1" x14ac:dyDescent="0.25">
      <c r="A22" s="5">
        <v>14</v>
      </c>
      <c r="B22" s="6">
        <v>2254810089</v>
      </c>
      <c r="C22" s="11" t="s">
        <v>69</v>
      </c>
      <c r="D22" s="6" t="s">
        <v>70</v>
      </c>
      <c r="E22" s="12">
        <v>38178</v>
      </c>
      <c r="F22" s="8" t="s">
        <v>8</v>
      </c>
      <c r="G22" s="15">
        <v>1</v>
      </c>
      <c r="H22" s="14" t="e">
        <f>#REF!</f>
        <v>#REF!</v>
      </c>
      <c r="I22" s="17"/>
      <c r="J22" s="17"/>
      <c r="K22" s="38"/>
    </row>
    <row r="23" spans="1:11" s="13" customFormat="1" ht="31.5" customHeight="1" x14ac:dyDescent="0.25">
      <c r="A23" s="10">
        <v>15</v>
      </c>
      <c r="B23" s="6">
        <v>2201150052</v>
      </c>
      <c r="C23" s="11" t="s">
        <v>75</v>
      </c>
      <c r="D23" s="6" t="s">
        <v>76</v>
      </c>
      <c r="E23" s="12">
        <v>38240</v>
      </c>
      <c r="F23" s="8" t="s">
        <v>8</v>
      </c>
      <c r="G23" s="15">
        <v>1</v>
      </c>
      <c r="H23" s="14" t="e">
        <f>#REF!</f>
        <v>#REF!</v>
      </c>
      <c r="I23" s="17"/>
      <c r="J23" s="17"/>
      <c r="K23" s="38"/>
    </row>
    <row r="24" spans="1:11" s="13" customFormat="1" ht="31.5" customHeight="1" x14ac:dyDescent="0.25">
      <c r="A24" s="5">
        <v>16</v>
      </c>
      <c r="B24" s="31">
        <v>2201150079</v>
      </c>
      <c r="C24" s="32" t="s">
        <v>77</v>
      </c>
      <c r="D24" s="31" t="s">
        <v>76</v>
      </c>
      <c r="E24" s="33">
        <v>38081</v>
      </c>
      <c r="F24" s="31" t="s">
        <v>8</v>
      </c>
      <c r="G24" s="15">
        <v>1</v>
      </c>
      <c r="H24" s="14" t="e">
        <f>#REF!</f>
        <v>#REF!</v>
      </c>
      <c r="I24" s="34"/>
      <c r="J24" s="8"/>
      <c r="K24" s="70"/>
    </row>
    <row r="25" spans="1:11" s="13" customFormat="1" ht="31.5" customHeight="1" x14ac:dyDescent="0.25">
      <c r="A25" s="10">
        <v>17</v>
      </c>
      <c r="B25" s="6">
        <v>2253410071</v>
      </c>
      <c r="C25" s="11" t="s">
        <v>249</v>
      </c>
      <c r="D25" s="6" t="s">
        <v>250</v>
      </c>
      <c r="E25" s="12">
        <v>38182</v>
      </c>
      <c r="F25" s="8" t="s">
        <v>8</v>
      </c>
      <c r="G25" s="15">
        <v>1</v>
      </c>
      <c r="H25" s="14" t="e">
        <f>#REF!</f>
        <v>#REF!</v>
      </c>
      <c r="I25" s="17"/>
      <c r="J25" s="17"/>
      <c r="K25" s="38"/>
    </row>
    <row r="26" spans="1:11" s="13" customFormat="1" ht="31.5" customHeight="1" x14ac:dyDescent="0.25">
      <c r="A26" s="5">
        <v>18</v>
      </c>
      <c r="B26" s="6">
        <v>2258130079</v>
      </c>
      <c r="C26" s="11" t="s">
        <v>254</v>
      </c>
      <c r="D26" s="6" t="s">
        <v>63</v>
      </c>
      <c r="E26" s="12">
        <v>37628</v>
      </c>
      <c r="F26" s="8" t="s">
        <v>8</v>
      </c>
      <c r="G26" s="15">
        <v>1</v>
      </c>
      <c r="H26" s="14" t="e">
        <f>#REF!</f>
        <v>#REF!</v>
      </c>
      <c r="I26" s="17"/>
      <c r="J26" s="17"/>
      <c r="K26" s="38"/>
    </row>
    <row r="27" spans="1:11" s="13" customFormat="1" ht="31.5" customHeight="1" x14ac:dyDescent="0.25">
      <c r="A27" s="10">
        <v>19</v>
      </c>
      <c r="B27" s="6">
        <v>2250000154</v>
      </c>
      <c r="C27" s="11" t="s">
        <v>261</v>
      </c>
      <c r="D27" s="6" t="s">
        <v>263</v>
      </c>
      <c r="E27" s="12">
        <v>38017</v>
      </c>
      <c r="F27" s="8" t="s">
        <v>8</v>
      </c>
      <c r="G27" s="15">
        <v>1</v>
      </c>
      <c r="H27" s="14" t="e">
        <f>#REF!</f>
        <v>#REF!</v>
      </c>
      <c r="I27" s="17" t="s">
        <v>39</v>
      </c>
      <c r="J27" s="17"/>
      <c r="K27" s="38"/>
    </row>
    <row r="28" spans="1:11" s="13" customFormat="1" ht="31.5" customHeight="1" x14ac:dyDescent="0.25">
      <c r="A28" s="5">
        <v>20</v>
      </c>
      <c r="B28" s="6">
        <v>2254810228</v>
      </c>
      <c r="C28" s="11" t="s">
        <v>60</v>
      </c>
      <c r="D28" s="6" t="s">
        <v>61</v>
      </c>
      <c r="E28" s="12">
        <v>38304</v>
      </c>
      <c r="F28" s="8" t="s">
        <v>78</v>
      </c>
      <c r="G28" s="15">
        <v>1</v>
      </c>
      <c r="H28" s="14" t="e">
        <f>#REF!</f>
        <v>#REF!</v>
      </c>
      <c r="I28" s="17"/>
      <c r="J28" s="17"/>
      <c r="K28" s="38"/>
    </row>
    <row r="29" spans="1:11" s="13" customFormat="1" ht="31.5" customHeight="1" x14ac:dyDescent="0.25">
      <c r="A29" s="10">
        <v>21</v>
      </c>
      <c r="B29" s="6">
        <v>1951010120</v>
      </c>
      <c r="C29" s="11" t="s">
        <v>30</v>
      </c>
      <c r="D29" s="6" t="s">
        <v>31</v>
      </c>
      <c r="E29" s="12">
        <v>36958</v>
      </c>
      <c r="F29" s="8" t="s">
        <v>34</v>
      </c>
      <c r="G29" s="15">
        <v>1</v>
      </c>
      <c r="H29" s="14" t="e">
        <f>#REF!</f>
        <v>#REF!</v>
      </c>
      <c r="I29" s="17"/>
      <c r="J29" s="17"/>
      <c r="K29" s="38"/>
    </row>
    <row r="30" spans="1:11" s="13" customFormat="1" ht="31.5" customHeight="1" x14ac:dyDescent="0.25">
      <c r="A30" s="5">
        <v>22</v>
      </c>
      <c r="B30" s="6">
        <v>1951010261</v>
      </c>
      <c r="C30" s="11" t="s">
        <v>38</v>
      </c>
      <c r="D30" s="6" t="s">
        <v>15</v>
      </c>
      <c r="E30" s="12">
        <v>36605</v>
      </c>
      <c r="F30" s="8" t="s">
        <v>34</v>
      </c>
      <c r="G30" s="15">
        <v>1</v>
      </c>
      <c r="H30" s="14" t="e">
        <f>#REF!</f>
        <v>#REF!</v>
      </c>
      <c r="I30" s="17"/>
      <c r="J30" s="17"/>
      <c r="K30" s="38"/>
    </row>
    <row r="31" spans="1:11" s="13" customFormat="1" ht="31.5" customHeight="1" x14ac:dyDescent="0.25">
      <c r="A31" s="10">
        <v>23</v>
      </c>
      <c r="B31" s="6">
        <v>2051010296</v>
      </c>
      <c r="C31" s="11" t="s">
        <v>32</v>
      </c>
      <c r="D31" s="6" t="s">
        <v>33</v>
      </c>
      <c r="E31" s="12">
        <v>37517</v>
      </c>
      <c r="F31" s="8" t="s">
        <v>34</v>
      </c>
      <c r="G31" s="15">
        <v>1</v>
      </c>
      <c r="H31" s="14" t="e">
        <f>#REF!</f>
        <v>#REF!</v>
      </c>
      <c r="I31" s="17"/>
      <c r="J31" s="17"/>
      <c r="K31" s="38"/>
    </row>
    <row r="32" spans="1:11" s="13" customFormat="1" ht="31.5" customHeight="1" x14ac:dyDescent="0.25">
      <c r="A32" s="5">
        <v>24</v>
      </c>
      <c r="B32" s="6">
        <v>2051010391</v>
      </c>
      <c r="C32" s="7" t="s">
        <v>71</v>
      </c>
      <c r="D32" s="8" t="s">
        <v>72</v>
      </c>
      <c r="E32" s="9">
        <v>37271</v>
      </c>
      <c r="F32" s="8" t="s">
        <v>34</v>
      </c>
      <c r="G32" s="15">
        <v>1</v>
      </c>
      <c r="H32" s="14" t="e">
        <f>#REF!</f>
        <v>#REF!</v>
      </c>
      <c r="I32" s="17"/>
      <c r="J32" s="17"/>
      <c r="K32" s="38"/>
    </row>
    <row r="33" spans="1:14" s="13" customFormat="1" ht="31.5" customHeight="1" x14ac:dyDescent="0.25">
      <c r="A33" s="10">
        <v>25</v>
      </c>
      <c r="B33" s="6">
        <v>2051010083</v>
      </c>
      <c r="C33" s="7" t="s">
        <v>79</v>
      </c>
      <c r="D33" s="8" t="s">
        <v>80</v>
      </c>
      <c r="E33" s="9">
        <v>37611</v>
      </c>
      <c r="F33" s="8" t="s">
        <v>34</v>
      </c>
      <c r="G33" s="15">
        <v>1</v>
      </c>
      <c r="H33" s="14" t="e">
        <f>#REF!</f>
        <v>#REF!</v>
      </c>
      <c r="I33" s="17"/>
      <c r="J33" s="17"/>
      <c r="K33" s="38"/>
    </row>
    <row r="34" spans="1:14" s="13" customFormat="1" ht="31.5" customHeight="1" x14ac:dyDescent="0.25">
      <c r="A34" s="5">
        <v>26</v>
      </c>
      <c r="B34" s="6">
        <v>2253410355</v>
      </c>
      <c r="C34" s="7" t="s">
        <v>73</v>
      </c>
      <c r="D34" s="8" t="s">
        <v>74</v>
      </c>
      <c r="E34" s="9">
        <v>37673</v>
      </c>
      <c r="F34" s="8" t="s">
        <v>34</v>
      </c>
      <c r="G34" s="15">
        <v>1</v>
      </c>
      <c r="H34" s="14" t="e">
        <f>#REF!</f>
        <v>#REF!</v>
      </c>
      <c r="I34" s="17"/>
      <c r="J34" s="17"/>
      <c r="K34" s="38"/>
    </row>
    <row r="35" spans="1:14" s="13" customFormat="1" ht="31.5" customHeight="1" x14ac:dyDescent="0.25">
      <c r="A35" s="10">
        <v>27</v>
      </c>
      <c r="B35" s="6">
        <v>2158420026</v>
      </c>
      <c r="C35" s="11" t="s">
        <v>36</v>
      </c>
      <c r="D35" s="6" t="s">
        <v>37</v>
      </c>
      <c r="E35" s="12">
        <v>37779</v>
      </c>
      <c r="F35" s="8" t="s">
        <v>35</v>
      </c>
      <c r="G35" s="15">
        <v>0.7</v>
      </c>
      <c r="H35" s="14" t="e">
        <f>#REF!</f>
        <v>#REF!</v>
      </c>
      <c r="I35" s="17" t="s">
        <v>29</v>
      </c>
      <c r="J35" s="17"/>
      <c r="K35" s="38"/>
    </row>
    <row r="36" spans="1:14" s="13" customFormat="1" ht="31.5" customHeight="1" x14ac:dyDescent="0.25">
      <c r="A36" s="5">
        <v>28</v>
      </c>
      <c r="B36" s="6">
        <v>2153410220</v>
      </c>
      <c r="C36" s="11" t="s">
        <v>174</v>
      </c>
      <c r="D36" s="6" t="s">
        <v>83</v>
      </c>
      <c r="E36" s="12">
        <v>37864</v>
      </c>
      <c r="F36" s="8" t="s">
        <v>35</v>
      </c>
      <c r="G36" s="15">
        <v>0.7</v>
      </c>
      <c r="H36" s="14" t="e">
        <f>#REF!</f>
        <v>#REF!</v>
      </c>
      <c r="I36" s="17" t="s">
        <v>45</v>
      </c>
      <c r="J36" s="17"/>
      <c r="K36" s="38"/>
    </row>
    <row r="37" spans="1:14" s="13" customFormat="1" ht="31.5" customHeight="1" x14ac:dyDescent="0.25">
      <c r="A37" s="10">
        <v>29</v>
      </c>
      <c r="B37" s="6">
        <v>1953020039</v>
      </c>
      <c r="C37" s="11" t="s">
        <v>41</v>
      </c>
      <c r="D37" s="6" t="s">
        <v>42</v>
      </c>
      <c r="E37" s="12">
        <v>37023</v>
      </c>
      <c r="F37" s="8" t="s">
        <v>40</v>
      </c>
      <c r="G37" s="15">
        <v>0.5</v>
      </c>
      <c r="H37" s="14" t="e">
        <f>#REF!</f>
        <v>#REF!</v>
      </c>
      <c r="I37" s="17"/>
      <c r="J37" s="17"/>
      <c r="K37" s="38"/>
    </row>
    <row r="38" spans="1:14" s="13" customFormat="1" ht="31.5" customHeight="1" x14ac:dyDescent="0.25">
      <c r="A38" s="5">
        <v>30</v>
      </c>
      <c r="B38" s="6">
        <v>1951010046</v>
      </c>
      <c r="C38" s="11" t="s">
        <v>46</v>
      </c>
      <c r="D38" s="6" t="s">
        <v>47</v>
      </c>
      <c r="E38" s="12">
        <v>37002</v>
      </c>
      <c r="F38" s="8" t="s">
        <v>40</v>
      </c>
      <c r="G38" s="15">
        <v>0.5</v>
      </c>
      <c r="H38" s="14" t="e">
        <f>#REF!</f>
        <v>#REF!</v>
      </c>
      <c r="I38" s="17"/>
      <c r="J38" s="17"/>
      <c r="K38" s="38"/>
    </row>
    <row r="39" spans="1:14" s="13" customFormat="1" ht="31.5" customHeight="1" x14ac:dyDescent="0.25">
      <c r="A39" s="10">
        <v>31</v>
      </c>
      <c r="B39" s="6">
        <v>2011210048</v>
      </c>
      <c r="C39" s="11" t="s">
        <v>43</v>
      </c>
      <c r="D39" s="6" t="s">
        <v>44</v>
      </c>
      <c r="E39" s="12">
        <v>36559</v>
      </c>
      <c r="F39" s="8" t="s">
        <v>40</v>
      </c>
      <c r="G39" s="15">
        <v>0.5</v>
      </c>
      <c r="H39" s="14" t="e">
        <f>#REF!</f>
        <v>#REF!</v>
      </c>
      <c r="I39" s="17"/>
      <c r="J39" s="17"/>
      <c r="K39" s="38"/>
    </row>
    <row r="40" spans="1:14" s="13" customFormat="1" ht="31.5" customHeight="1" x14ac:dyDescent="0.25">
      <c r="A40" s="5">
        <v>32</v>
      </c>
      <c r="B40" s="6">
        <v>2153410218</v>
      </c>
      <c r="C40" s="11" t="s">
        <v>82</v>
      </c>
      <c r="D40" s="6" t="s">
        <v>83</v>
      </c>
      <c r="E40" s="12">
        <v>37847</v>
      </c>
      <c r="F40" s="8" t="s">
        <v>40</v>
      </c>
      <c r="G40" s="15">
        <v>0.5</v>
      </c>
      <c r="H40" s="14" t="e">
        <f>#REF!</f>
        <v>#REF!</v>
      </c>
      <c r="I40" s="17"/>
      <c r="J40" s="8"/>
      <c r="K40" s="65"/>
      <c r="L40" s="66"/>
      <c r="M40" s="66"/>
      <c r="N40" s="67"/>
    </row>
    <row r="41" spans="1:14" s="13" customFormat="1" ht="31.5" customHeight="1" x14ac:dyDescent="0.25">
      <c r="A41" s="10">
        <v>33</v>
      </c>
      <c r="B41" s="6">
        <v>2258130089</v>
      </c>
      <c r="C41" s="11" t="s">
        <v>62</v>
      </c>
      <c r="D41" s="6" t="s">
        <v>63</v>
      </c>
      <c r="E41" s="12">
        <v>38347</v>
      </c>
      <c r="F41" s="8" t="s">
        <v>40</v>
      </c>
      <c r="G41" s="15">
        <v>0.5</v>
      </c>
      <c r="H41" s="14" t="e">
        <f>#REF!</f>
        <v>#REF!</v>
      </c>
      <c r="I41" s="17"/>
      <c r="J41" s="8"/>
      <c r="K41" s="65"/>
      <c r="L41" s="66"/>
      <c r="M41" s="66"/>
      <c r="N41" s="67"/>
    </row>
    <row r="42" spans="1:14" s="13" customFormat="1" ht="31.5" customHeight="1" x14ac:dyDescent="0.25">
      <c r="A42" s="5">
        <v>34</v>
      </c>
      <c r="B42" s="6">
        <v>2252210002</v>
      </c>
      <c r="C42" s="11" t="s">
        <v>65</v>
      </c>
      <c r="D42" s="6" t="s">
        <v>66</v>
      </c>
      <c r="E42" s="12">
        <v>38224</v>
      </c>
      <c r="F42" s="8" t="s">
        <v>40</v>
      </c>
      <c r="G42" s="15">
        <v>0.5</v>
      </c>
      <c r="H42" s="14" t="e">
        <f>#REF!</f>
        <v>#REF!</v>
      </c>
      <c r="I42" s="17"/>
      <c r="J42" s="8"/>
      <c r="K42" s="65"/>
      <c r="L42" s="66"/>
      <c r="M42" s="66"/>
      <c r="N42" s="67"/>
    </row>
    <row r="43" spans="1:14" ht="16.5" x14ac:dyDescent="0.25">
      <c r="A43" s="21"/>
      <c r="B43" s="21"/>
      <c r="C43" s="22" t="s">
        <v>52</v>
      </c>
      <c r="D43" s="21"/>
      <c r="E43" s="21"/>
      <c r="F43" s="21"/>
      <c r="G43" s="21"/>
      <c r="H43" s="23" t="e">
        <f>SUM(H9:I42)</f>
        <v>#REF!</v>
      </c>
      <c r="I43" s="24"/>
      <c r="J43" s="25"/>
      <c r="K43" s="37"/>
    </row>
    <row r="44" spans="1:14" ht="16.5" x14ac:dyDescent="0.25">
      <c r="A44" s="21"/>
      <c r="B44" s="21"/>
      <c r="C44" s="30" t="s">
        <v>266</v>
      </c>
      <c r="D44" s="21"/>
      <c r="E44" s="21"/>
      <c r="F44" s="21"/>
      <c r="G44" s="21"/>
      <c r="H44" s="21"/>
      <c r="I44" s="24"/>
      <c r="J44" s="25"/>
      <c r="K44" s="37"/>
    </row>
    <row r="45" spans="1:14" ht="17.25" x14ac:dyDescent="0.3">
      <c r="A45" s="27"/>
      <c r="B45" s="27"/>
      <c r="C45" s="72"/>
      <c r="D45" s="27"/>
      <c r="E45" s="27"/>
      <c r="F45" s="27"/>
      <c r="G45" s="27"/>
      <c r="H45" s="27"/>
      <c r="I45" s="28"/>
      <c r="J45" s="73"/>
      <c r="K45" s="37"/>
    </row>
    <row r="46" spans="1:14" ht="17.25" x14ac:dyDescent="0.3">
      <c r="A46" s="27"/>
      <c r="B46" s="27"/>
      <c r="C46" s="72"/>
      <c r="D46" s="27"/>
      <c r="E46" s="27"/>
      <c r="F46" s="27"/>
      <c r="G46" s="106" t="s">
        <v>274</v>
      </c>
      <c r="H46" s="106"/>
      <c r="I46" s="106"/>
      <c r="J46" s="106"/>
      <c r="K46" s="37"/>
    </row>
    <row r="47" spans="1:14" ht="16.5" x14ac:dyDescent="0.25">
      <c r="A47" s="27"/>
      <c r="B47" s="102" t="s">
        <v>53</v>
      </c>
      <c r="C47" s="102"/>
      <c r="D47" s="27"/>
      <c r="E47" s="102" t="s">
        <v>270</v>
      </c>
      <c r="F47" s="102"/>
      <c r="G47" s="102" t="s">
        <v>275</v>
      </c>
      <c r="H47" s="102"/>
      <c r="I47" s="102"/>
      <c r="J47" s="102"/>
    </row>
    <row r="48" spans="1:14" ht="16.5" x14ac:dyDescent="0.25">
      <c r="A48" s="27"/>
      <c r="B48" s="102" t="s">
        <v>54</v>
      </c>
      <c r="C48" s="102"/>
      <c r="D48" s="27"/>
      <c r="E48" s="102" t="s">
        <v>276</v>
      </c>
      <c r="F48" s="102"/>
      <c r="G48" s="27"/>
      <c r="H48" s="27"/>
      <c r="I48" s="28"/>
      <c r="J48" s="27"/>
    </row>
    <row r="49" spans="1:10" ht="16.5" x14ac:dyDescent="0.25">
      <c r="A49" s="27"/>
      <c r="B49" s="27"/>
      <c r="C49" s="27"/>
      <c r="D49" s="27"/>
      <c r="E49" s="27"/>
      <c r="F49" s="27"/>
      <c r="G49" s="27"/>
      <c r="H49" s="27"/>
      <c r="I49" s="28"/>
      <c r="J49" s="27"/>
    </row>
    <row r="50" spans="1:10" ht="16.5" x14ac:dyDescent="0.25">
      <c r="A50" s="27"/>
      <c r="B50" s="27"/>
      <c r="C50" s="27"/>
      <c r="D50" s="27"/>
      <c r="E50" s="27"/>
      <c r="F50" s="27"/>
      <c r="G50" s="27"/>
      <c r="H50" s="27"/>
      <c r="I50" s="28"/>
      <c r="J50" s="27"/>
    </row>
    <row r="51" spans="1:10" ht="16.5" x14ac:dyDescent="0.25">
      <c r="A51" s="27"/>
      <c r="B51" s="27"/>
      <c r="C51" s="27"/>
      <c r="D51" s="27"/>
      <c r="E51" s="27"/>
      <c r="F51" s="27"/>
      <c r="G51" s="27"/>
      <c r="H51" s="27"/>
      <c r="I51" s="28"/>
      <c r="J51" s="27"/>
    </row>
    <row r="52" spans="1:10" ht="16.5" x14ac:dyDescent="0.25">
      <c r="A52" s="27"/>
      <c r="B52" s="27"/>
      <c r="C52" s="27"/>
      <c r="D52" s="27"/>
      <c r="E52" s="27"/>
      <c r="F52" s="27"/>
      <c r="G52" s="27"/>
      <c r="H52" s="27"/>
      <c r="I52" s="28"/>
      <c r="J52" s="27"/>
    </row>
    <row r="53" spans="1:10" ht="16.5" x14ac:dyDescent="0.25">
      <c r="A53" s="27"/>
      <c r="B53" s="27"/>
      <c r="C53" s="27"/>
      <c r="D53" s="27"/>
      <c r="E53" s="27"/>
      <c r="F53" s="27"/>
      <c r="G53" s="27"/>
      <c r="H53" s="27"/>
      <c r="I53" s="28"/>
      <c r="J53" s="27"/>
    </row>
    <row r="54" spans="1:10" ht="16.5" x14ac:dyDescent="0.25">
      <c r="A54" s="27"/>
      <c r="B54" s="102" t="s">
        <v>55</v>
      </c>
      <c r="C54" s="102"/>
      <c r="D54" s="27"/>
      <c r="E54" s="102" t="s">
        <v>271</v>
      </c>
      <c r="F54" s="102"/>
      <c r="G54" s="102" t="s">
        <v>57</v>
      </c>
      <c r="H54" s="102"/>
      <c r="I54" s="102"/>
      <c r="J54" s="102"/>
    </row>
    <row r="55" spans="1:10" x14ac:dyDescent="0.25">
      <c r="A55" s="73"/>
      <c r="B55" s="73"/>
      <c r="C55" s="73"/>
      <c r="D55" s="73"/>
      <c r="E55" s="73"/>
      <c r="F55" s="73"/>
      <c r="G55" s="73"/>
      <c r="H55" s="73"/>
      <c r="I55" s="74"/>
      <c r="J55" s="73"/>
    </row>
  </sheetData>
  <mergeCells count="15">
    <mergeCell ref="B54:C54"/>
    <mergeCell ref="E54:F54"/>
    <mergeCell ref="G54:J54"/>
    <mergeCell ref="G46:J46"/>
    <mergeCell ref="B47:C47"/>
    <mergeCell ref="E47:F47"/>
    <mergeCell ref="G47:J47"/>
    <mergeCell ref="B48:C48"/>
    <mergeCell ref="E48:F48"/>
    <mergeCell ref="A6:J6"/>
    <mergeCell ref="A1:C1"/>
    <mergeCell ref="F1:J1"/>
    <mergeCell ref="A2:C2"/>
    <mergeCell ref="F2:J2"/>
    <mergeCell ref="A5:J5"/>
  </mergeCells>
  <printOptions horizontalCentered="1"/>
  <pageMargins left="0.45" right="0" top="0.25" bottom="0" header="0" footer="0"/>
  <pageSetup paperSize="9"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danh sach</vt:lpstr>
      <vt:lpstr>DS MGHP-HK3</vt:lpstr>
      <vt:lpstr>Kèm QĐ</vt:lpstr>
      <vt:lpstr>TT Tài khoản</vt:lpstr>
      <vt:lpstr>DS Tiền ck</vt:lpstr>
      <vt:lpstr>TH KB</vt:lpstr>
      <vt:lpstr>'DS MGHP-HK3'!Print_Area</vt:lpstr>
      <vt:lpstr>'DS Tiền ck'!Print_Area</vt:lpstr>
      <vt:lpstr>'Kèm QĐ'!Print_Area</vt:lpstr>
      <vt:lpstr>'danh sach'!Print_Titles</vt:lpstr>
      <vt:lpstr>'DS Tiền ck'!Print_Titles</vt:lpstr>
      <vt:lpstr>'Kèm QĐ'!Print_Titles</vt:lpstr>
      <vt:lpstr>'TH KB'!Print_Titles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2023-11-13T07:49:29Z</dcterms:modified>
</cp:coreProperties>
</file>